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315" windowHeight="8160" activeTab="1"/>
  </bookViews>
  <sheets>
    <sheet name="прил.1" sheetId="1" r:id="rId1"/>
    <sheet name="прил.2" sheetId="2" r:id="rId2"/>
  </sheets>
  <definedNames>
    <definedName name="_xlnm.Print_Titles" localSheetId="0">'прил.1'!$9:$10</definedName>
    <definedName name="_xlnm.Print_Titles" localSheetId="1">'прил.2'!$9:$10</definedName>
    <definedName name="_xlnm.Print_Area" localSheetId="0">'прил.1'!$A$1:$E$32</definedName>
    <definedName name="_xlnm.Print_Area" localSheetId="1">'прил.2'!$A$1:$E$23</definedName>
  </definedNames>
  <calcPr fullCalcOnLoad="1"/>
</workbook>
</file>

<file path=xl/sharedStrings.xml><?xml version="1.0" encoding="utf-8"?>
<sst xmlns="http://schemas.openxmlformats.org/spreadsheetml/2006/main" count="61" uniqueCount="51">
  <si>
    <t>ДОХОДЫ ОТ ПРОДАЖИ МАТЕРИАЛЬНЫХ И НЕМАТЕРИАЛЬНЫХ АКТИВОВ</t>
  </si>
  <si>
    <t xml:space="preserve">ДОХОДЫ  ОТ  ОКАЗАНИЯ  ПЛАТНЫХ  УСЛУГ  (РАБОТ)  И  КОМПЕНСАЦИИ ЗАТРАТ ГОСУДАРСТВА
</t>
  </si>
  <si>
    <t>ПРОЧИЕ НЕНАЛОГОВЫЕ ДОХОДЫ</t>
  </si>
  <si>
    <t>НАЛОГОВЫЕ И НЕНАЛОГОВЫЕ ДОХОДЫ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</si>
  <si>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</si>
  <si>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</si>
  <si>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</si>
  <si>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</si>
  <si>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</si>
  <si>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 xml:space="preserve">Культура, кинематография </t>
  </si>
  <si>
    <t>Социальная политика</t>
  </si>
  <si>
    <t>Физическая культура и спорт</t>
  </si>
  <si>
    <t>Обслуживание государственного и муниципального долга</t>
  </si>
  <si>
    <t>Сумма</t>
  </si>
  <si>
    <t>Утверждено</t>
  </si>
  <si>
    <t>Исполнено</t>
  </si>
  <si>
    <t>НАЛОГИ НА ПРИБЫЛЬ, ДОХОДЫ</t>
  </si>
  <si>
    <t>Налог на доходы физических лиц</t>
  </si>
  <si>
    <t>НАЛОГИ НА ИМУЩЕСТВО</t>
  </si>
  <si>
    <t>Налог на имущество физических лиц</t>
  </si>
  <si>
    <t>Земельный налог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</si>
  <si>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</si>
  <si>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</si>
  <si>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</si>
  <si>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</si>
  <si>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</si>
  <si>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>Иные межбюджетные трансферты</t>
  </si>
  <si>
    <t>Результат исполнения бюджета (дефицит / профицит)</t>
  </si>
  <si>
    <t>х</t>
  </si>
  <si>
    <t>Всего доходов:</t>
  </si>
  <si>
    <t>Всего расходов:</t>
  </si>
  <si>
    <t>% исполнения</t>
  </si>
  <si>
    <t>Неисполненные назначения</t>
  </si>
  <si>
    <t>ВОЗВРАТ ОСТАТКОВ СУБСИДИЙ, СУБВЕНЦИЙ И ИНЫХ МЕЖБЮДЖЕТНЫХ ТРАНСФЕРТОВ.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</si>
  <si>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</si>
  <si>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Субвенции бюджетам субъектов Российской Федерации и муниципальных образований</t>
  </si>
  <si>
    <t>Кандалакшского района</t>
  </si>
  <si>
    <t>Наименование разделов</t>
  </si>
  <si>
    <t>Наименование доходов</t>
  </si>
  <si>
    <t>Приложение № 2</t>
  </si>
  <si>
    <t>сельское поселение Зареченск Кандалакшского района</t>
  </si>
  <si>
    <t>к Постановлению администрации муниципального образования</t>
  </si>
  <si>
    <t>Приложение № 1</t>
  </si>
  <si>
    <t xml:space="preserve">                                                                          ИСПОЛНЕНИЕ БЮДЖЕТА МУНИЦИПАЛЬНОГО ОБРАЗОВАНИЯ СЕЛЬСКОЕ ПОСЕЛЕНИЕ ЗАРЕЧЕНСК  </t>
  </si>
  <si>
    <t xml:space="preserve">                                                                 КАНДАЛАКШСКОГО РАЙОНА ПО ДОХОДАМ</t>
  </si>
  <si>
    <t xml:space="preserve">                                                                 КАНДАЛАКШСКОГО РАЙОНА ПО РАСХОДАМ</t>
  </si>
  <si>
    <t>НАЛОГИ НА СОВОКУПНЫЙ ДОХОД</t>
  </si>
  <si>
    <t>Налог, взимаемый с налогоплательщиков, выбравших в качестве объекта налогообложения доходы</t>
  </si>
  <si>
    <t>от 06.04.2021 № 8</t>
  </si>
  <si>
    <t xml:space="preserve">                                                                               за  1 квартал  2021 года</t>
  </si>
  <si>
    <t>за 1 квартал 2021 года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</si>
</sst>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_ ;[Red]\-#,##0.0\ "/>
    <numFmt numFmtId="173" formatCode="#,##0.00_ ;[Red]\-#,##0.00\ "/>
    <numFmt numFmtId="174" formatCode="#,##0.0"/>
    <numFmt numFmtId="175" formatCode="#,##0_ ;[Red]\-#,##0\ "/>
    <numFmt numFmtId="176" formatCode="#,##0.0_ ;\-#,##0.0\ "/>
    <numFmt numFmtId="177" formatCode="0.0%"/>
    <numFmt numFmtId="178" formatCode="#,##0.000"/>
    <numFmt numFmtId="179" formatCode="#,##0.0000000"/>
    <numFmt numFmtId="180" formatCode="_-* #.##0,_р_._-;\-* #,##0_р_._-;_-* &quot;-&quot;_р_._-;_-@_-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28">
    <font>
      <sz val="10"/>
      <name val="Arial Cyr"/>
      <family val="0"/>
    </font>
    <font>
      <sz val="8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5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26" fillId="3" borderId="0" applyNumberFormat="0" applyBorder="0" applyAlignment="0" applyProtection="0"/>
    <xf numFmtId="0" fontId="6" fillId="4" borderId="0" applyNumberFormat="0" applyBorder="0" applyAlignment="0" applyProtection="0"/>
    <xf numFmtId="0" fontId="26" fillId="5" borderId="0" applyNumberFormat="0" applyBorder="0" applyAlignment="0" applyProtection="0"/>
    <xf numFmtId="0" fontId="6" fillId="6" borderId="0" applyNumberFormat="0" applyBorder="0" applyAlignment="0" applyProtection="0"/>
    <xf numFmtId="0" fontId="26" fillId="7" borderId="0" applyNumberFormat="0" applyBorder="0" applyAlignment="0" applyProtection="0"/>
    <xf numFmtId="0" fontId="6" fillId="8" borderId="0" applyNumberFormat="0" applyBorder="0" applyAlignment="0" applyProtection="0"/>
    <xf numFmtId="0" fontId="26" fillId="9" borderId="0" applyNumberFormat="0" applyBorder="0" applyAlignment="0" applyProtection="0"/>
    <xf numFmtId="0" fontId="6" fillId="10" borderId="0" applyNumberFormat="0" applyBorder="0" applyAlignment="0" applyProtection="0"/>
    <xf numFmtId="0" fontId="26" fillId="11" borderId="0" applyNumberFormat="0" applyBorder="0" applyAlignment="0" applyProtection="0"/>
    <xf numFmtId="0" fontId="6" fillId="6" borderId="0" applyNumberFormat="0" applyBorder="0" applyAlignment="0" applyProtection="0"/>
    <xf numFmtId="0" fontId="26" fillId="12" borderId="0" applyNumberFormat="0" applyBorder="0" applyAlignment="0" applyProtection="0"/>
    <xf numFmtId="0" fontId="6" fillId="10" borderId="0" applyNumberFormat="0" applyBorder="0" applyAlignment="0" applyProtection="0"/>
    <xf numFmtId="0" fontId="26" fillId="13" borderId="0" applyNumberFormat="0" applyBorder="0" applyAlignment="0" applyProtection="0"/>
    <xf numFmtId="0" fontId="6" fillId="4" borderId="0" applyNumberFormat="0" applyBorder="0" applyAlignment="0" applyProtection="0"/>
    <xf numFmtId="0" fontId="26" fillId="14" borderId="0" applyNumberFormat="0" applyBorder="0" applyAlignment="0" applyProtection="0"/>
    <xf numFmtId="0" fontId="6" fillId="15" borderId="0" applyNumberFormat="0" applyBorder="0" applyAlignment="0" applyProtection="0"/>
    <xf numFmtId="0" fontId="26" fillId="16" borderId="0" applyNumberFormat="0" applyBorder="0" applyAlignment="0" applyProtection="0"/>
    <xf numFmtId="0" fontId="6" fillId="17" borderId="0" applyNumberFormat="0" applyBorder="0" applyAlignment="0" applyProtection="0"/>
    <xf numFmtId="0" fontId="26" fillId="18" borderId="0" applyNumberFormat="0" applyBorder="0" applyAlignment="0" applyProtection="0"/>
    <xf numFmtId="0" fontId="6" fillId="10" borderId="0" applyNumberFormat="0" applyBorder="0" applyAlignment="0" applyProtection="0"/>
    <xf numFmtId="0" fontId="26" fillId="19" borderId="0" applyNumberFormat="0" applyBorder="0" applyAlignment="0" applyProtection="0"/>
    <xf numFmtId="0" fontId="6" fillId="6" borderId="0" applyNumberFormat="0" applyBorder="0" applyAlignment="0" applyProtection="0"/>
    <xf numFmtId="0" fontId="26" fillId="20" borderId="0" applyNumberFormat="0" applyBorder="0" applyAlignment="0" applyProtection="0"/>
    <xf numFmtId="0" fontId="7" fillId="10" borderId="0" applyNumberFormat="0" applyBorder="0" applyAlignment="0" applyProtection="0"/>
    <xf numFmtId="0" fontId="27" fillId="21" borderId="0" applyNumberFormat="0" applyBorder="0" applyAlignment="0" applyProtection="0"/>
    <xf numFmtId="0" fontId="7" fillId="22" borderId="0" applyNumberFormat="0" applyBorder="0" applyAlignment="0" applyProtection="0"/>
    <xf numFmtId="0" fontId="27" fillId="23" borderId="0" applyNumberFormat="0" applyBorder="0" applyAlignment="0" applyProtection="0"/>
    <xf numFmtId="0" fontId="7" fillId="24" borderId="0" applyNumberFormat="0" applyBorder="0" applyAlignment="0" applyProtection="0"/>
    <xf numFmtId="0" fontId="27" fillId="25" borderId="0" applyNumberFormat="0" applyBorder="0" applyAlignment="0" applyProtection="0"/>
    <xf numFmtId="0" fontId="7" fillId="17" borderId="0" applyNumberFormat="0" applyBorder="0" applyAlignment="0" applyProtection="0"/>
    <xf numFmtId="0" fontId="27" fillId="26" borderId="0" applyNumberFormat="0" applyBorder="0" applyAlignment="0" applyProtection="0"/>
    <xf numFmtId="0" fontId="7" fillId="10" borderId="0" applyNumberFormat="0" applyBorder="0" applyAlignment="0" applyProtection="0"/>
    <xf numFmtId="0" fontId="27" fillId="27" borderId="0" applyNumberFormat="0" applyBorder="0" applyAlignment="0" applyProtection="0"/>
    <xf numFmtId="0" fontId="7" fillId="4" borderId="0" applyNumberFormat="0" applyBorder="0" applyAlignment="0" applyProtection="0"/>
    <xf numFmtId="0" fontId="2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22" borderId="0" applyNumberFormat="0" applyBorder="0" applyAlignment="0" applyProtection="0"/>
    <xf numFmtId="0" fontId="7" fillId="24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8" fillId="15" borderId="1" applyNumberFormat="0" applyAlignment="0" applyProtection="0"/>
    <xf numFmtId="0" fontId="9" fillId="33" borderId="2" applyNumberFormat="0" applyAlignment="0" applyProtection="0"/>
    <xf numFmtId="0" fontId="10" fillId="33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34" borderId="7" applyNumberFormat="0" applyAlignment="0" applyProtection="0"/>
    <xf numFmtId="0" fontId="16" fillId="0" borderId="0" applyNumberFormat="0" applyFill="0" applyBorder="0" applyAlignment="0" applyProtection="0"/>
    <xf numFmtId="0" fontId="17" fillId="15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35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6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10" borderId="0" applyNumberFormat="0" applyBorder="0" applyAlignment="0" applyProtection="0"/>
  </cellStyleXfs>
  <cellXfs count="78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Fill="1" applyAlignment="1">
      <alignment horizontal="right" vertical="top"/>
    </xf>
    <xf numFmtId="177" fontId="3" fillId="0" borderId="0" xfId="0" applyNumberFormat="1" applyFont="1" applyFill="1" applyAlignment="1">
      <alignment horizontal="right" vertical="top"/>
    </xf>
    <xf numFmtId="0" fontId="3" fillId="0" borderId="0" xfId="0" applyFont="1" applyAlignment="1">
      <alignment/>
    </xf>
    <xf numFmtId="174" fontId="3" fillId="0" borderId="0" xfId="0" applyNumberFormat="1" applyFont="1" applyAlignment="1">
      <alignment horizontal="center" vertical="top" wrapText="1"/>
    </xf>
    <xf numFmtId="0" fontId="2" fillId="36" borderId="10" xfId="0" applyFont="1" applyFill="1" applyBorder="1" applyAlignment="1">
      <alignment vertical="top" wrapText="1"/>
    </xf>
    <xf numFmtId="0" fontId="3" fillId="36" borderId="0" xfId="0" applyFont="1" applyFill="1" applyAlignment="1">
      <alignment/>
    </xf>
    <xf numFmtId="0" fontId="2" fillId="36" borderId="0" xfId="0" applyFont="1" applyFill="1" applyAlignment="1">
      <alignment/>
    </xf>
    <xf numFmtId="0" fontId="22" fillId="0" borderId="0" xfId="0" applyFont="1" applyFill="1" applyBorder="1" applyAlignment="1">
      <alignment horizontal="right" wrapText="1"/>
    </xf>
    <xf numFmtId="0" fontId="22" fillId="0" borderId="0" xfId="0" applyFont="1" applyFill="1" applyBorder="1" applyAlignment="1">
      <alignment horizontal="right"/>
    </xf>
    <xf numFmtId="0" fontId="22" fillId="0" borderId="0" xfId="0" applyFont="1" applyAlignment="1">
      <alignment horizontal="right"/>
    </xf>
    <xf numFmtId="0" fontId="23" fillId="0" borderId="0" xfId="0" applyFont="1" applyAlignment="1">
      <alignment horizontal="center"/>
    </xf>
    <xf numFmtId="0" fontId="23" fillId="0" borderId="0" xfId="0" applyFont="1" applyFill="1" applyBorder="1" applyAlignment="1">
      <alignment horizontal="center" wrapText="1"/>
    </xf>
    <xf numFmtId="0" fontId="23" fillId="0" borderId="0" xfId="0" applyFont="1" applyAlignment="1">
      <alignment horizontal="left"/>
    </xf>
    <xf numFmtId="0" fontId="23" fillId="0" borderId="10" xfId="0" applyFont="1" applyFill="1" applyBorder="1" applyAlignment="1">
      <alignment horizontal="center" vertical="center"/>
    </xf>
    <xf numFmtId="177" fontId="23" fillId="0" borderId="10" xfId="0" applyNumberFormat="1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left" wrapText="1"/>
    </xf>
    <xf numFmtId="174" fontId="23" fillId="0" borderId="10" xfId="0" applyNumberFormat="1" applyFont="1" applyBorder="1" applyAlignment="1">
      <alignment horizontal="center" vertical="center"/>
    </xf>
    <xf numFmtId="174" fontId="23" fillId="0" borderId="10" xfId="0" applyNumberFormat="1" applyFont="1" applyFill="1" applyBorder="1" applyAlignment="1">
      <alignment horizontal="center" vertical="center" shrinkToFit="1"/>
    </xf>
    <xf numFmtId="177" fontId="23" fillId="0" borderId="10" xfId="0" applyNumberFormat="1" applyFont="1" applyFill="1" applyBorder="1" applyAlignment="1">
      <alignment horizontal="center" vertical="center" shrinkToFit="1"/>
    </xf>
    <xf numFmtId="0" fontId="23" fillId="0" borderId="10" xfId="0" applyFont="1" applyBorder="1" applyAlignment="1">
      <alignment wrapText="1"/>
    </xf>
    <xf numFmtId="0" fontId="23" fillId="33" borderId="10" xfId="0" applyNumberFormat="1" applyFont="1" applyFill="1" applyBorder="1" applyAlignment="1">
      <alignment horizontal="left" wrapText="1"/>
    </xf>
    <xf numFmtId="174" fontId="23" fillId="33" borderId="10" xfId="0" applyNumberFormat="1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left" wrapText="1"/>
    </xf>
    <xf numFmtId="0" fontId="23" fillId="0" borderId="10" xfId="0" applyFont="1" applyFill="1" applyBorder="1" applyAlignment="1">
      <alignment wrapText="1"/>
    </xf>
    <xf numFmtId="0" fontId="24" fillId="0" borderId="10" xfId="0" applyFont="1" applyFill="1" applyBorder="1" applyAlignment="1">
      <alignment horizontal="right"/>
    </xf>
    <xf numFmtId="174" fontId="24" fillId="0" borderId="10" xfId="0" applyNumberFormat="1" applyFont="1" applyFill="1" applyBorder="1" applyAlignment="1">
      <alignment horizontal="center" vertical="center" shrinkToFit="1"/>
    </xf>
    <xf numFmtId="177" fontId="24" fillId="0" borderId="10" xfId="0" applyNumberFormat="1" applyFont="1" applyFill="1" applyBorder="1" applyAlignment="1">
      <alignment horizontal="center" vertical="center" shrinkToFit="1"/>
    </xf>
    <xf numFmtId="0" fontId="24" fillId="0" borderId="0" xfId="0" applyFont="1" applyFill="1" applyBorder="1" applyAlignment="1">
      <alignment horizontal="right"/>
    </xf>
    <xf numFmtId="4" fontId="24" fillId="0" borderId="0" xfId="0" applyNumberFormat="1" applyFont="1" applyFill="1" applyBorder="1" applyAlignment="1">
      <alignment horizontal="center" vertical="center" shrinkToFit="1"/>
    </xf>
    <xf numFmtId="10" fontId="24" fillId="0" borderId="0" xfId="0" applyNumberFormat="1" applyFont="1" applyFill="1" applyBorder="1" applyAlignment="1">
      <alignment horizontal="center" vertical="center" shrinkToFit="1"/>
    </xf>
    <xf numFmtId="0" fontId="23" fillId="0" borderId="0" xfId="0" applyFont="1" applyFill="1" applyAlignment="1">
      <alignment/>
    </xf>
    <xf numFmtId="0" fontId="23" fillId="0" borderId="0" xfId="0" applyFont="1" applyFill="1" applyAlignment="1">
      <alignment horizontal="center" vertical="center"/>
    </xf>
    <xf numFmtId="177" fontId="23" fillId="0" borderId="0" xfId="0" applyNumberFormat="1" applyFont="1" applyFill="1" applyAlignment="1">
      <alignment horizontal="center" vertical="center"/>
    </xf>
    <xf numFmtId="0" fontId="24" fillId="0" borderId="10" xfId="0" applyFont="1" applyFill="1" applyBorder="1" applyAlignment="1">
      <alignment wrapText="1"/>
    </xf>
    <xf numFmtId="174" fontId="24" fillId="0" borderId="10" xfId="0" applyNumberFormat="1" applyFont="1" applyFill="1" applyBorder="1" applyAlignment="1">
      <alignment horizontal="center" vertical="center" wrapText="1"/>
    </xf>
    <xf numFmtId="0" fontId="2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Fill="1" applyAlignment="1">
      <alignment horizontal="right" vertical="top"/>
    </xf>
    <xf numFmtId="177" fontId="23" fillId="0" borderId="0" xfId="0" applyNumberFormat="1" applyFont="1" applyFill="1" applyAlignment="1">
      <alignment horizontal="right" vertical="top"/>
    </xf>
    <xf numFmtId="0" fontId="22" fillId="37" borderId="0" xfId="0" applyFont="1" applyFill="1" applyAlignment="1">
      <alignment horizontal="right" vertical="top" wrapText="1"/>
    </xf>
    <xf numFmtId="0" fontId="22" fillId="37" borderId="0" xfId="0" applyFont="1" applyFill="1" applyAlignment="1">
      <alignment horizontal="right" vertical="top"/>
    </xf>
    <xf numFmtId="0" fontId="25" fillId="37" borderId="0" xfId="0" applyFont="1" applyFill="1" applyAlignment="1">
      <alignment horizontal="right" vertical="top" wrapText="1"/>
    </xf>
    <xf numFmtId="0" fontId="24" fillId="0" borderId="0" xfId="0" applyFont="1" applyAlignment="1">
      <alignment horizontal="center" vertical="top" wrapText="1"/>
    </xf>
    <xf numFmtId="174" fontId="23" fillId="0" borderId="0" xfId="0" applyNumberFormat="1" applyFont="1" applyAlignment="1">
      <alignment horizontal="center" vertical="top" wrapText="1"/>
    </xf>
    <xf numFmtId="14" fontId="23" fillId="0" borderId="0" xfId="0" applyNumberFormat="1" applyFont="1" applyBorder="1" applyAlignment="1">
      <alignment horizontal="center" vertical="top" wrapText="1"/>
    </xf>
    <xf numFmtId="174" fontId="23" fillId="37" borderId="10" xfId="0" applyNumberFormat="1" applyFont="1" applyFill="1" applyBorder="1" applyAlignment="1">
      <alignment horizontal="center" vertical="top" wrapText="1"/>
    </xf>
    <xf numFmtId="0" fontId="23" fillId="37" borderId="10" xfId="0" applyFont="1" applyFill="1" applyBorder="1" applyAlignment="1">
      <alignment horizontal="center" vertical="top" wrapText="1"/>
    </xf>
    <xf numFmtId="0" fontId="23" fillId="0" borderId="10" xfId="0" applyNumberFormat="1" applyFont="1" applyFill="1" applyBorder="1" applyAlignment="1">
      <alignment horizontal="left" vertical="top" wrapText="1"/>
    </xf>
    <xf numFmtId="174" fontId="23" fillId="0" borderId="10" xfId="0" applyNumberFormat="1" applyFont="1" applyFill="1" applyBorder="1" applyAlignment="1">
      <alignment horizontal="center" vertical="top"/>
    </xf>
    <xf numFmtId="174" fontId="23" fillId="0" borderId="10" xfId="0" applyNumberFormat="1" applyFont="1" applyFill="1" applyBorder="1" applyAlignment="1">
      <alignment horizontal="center" vertical="top" shrinkToFit="1"/>
    </xf>
    <xf numFmtId="177" fontId="23" fillId="0" borderId="10" xfId="0" applyNumberFormat="1" applyFont="1" applyFill="1" applyBorder="1" applyAlignment="1">
      <alignment horizontal="center" vertical="top" shrinkToFit="1"/>
    </xf>
    <xf numFmtId="0" fontId="23" fillId="0" borderId="11" xfId="0" applyNumberFormat="1" applyFont="1" applyFill="1" applyBorder="1" applyAlignment="1">
      <alignment horizontal="left" vertical="top" wrapText="1"/>
    </xf>
    <xf numFmtId="0" fontId="23" fillId="0" borderId="10" xfId="0" applyFont="1" applyFill="1" applyBorder="1" applyAlignment="1">
      <alignment horizontal="left" vertical="top" wrapText="1"/>
    </xf>
    <xf numFmtId="174" fontId="23" fillId="0" borderId="12" xfId="0" applyNumberFormat="1" applyFont="1" applyFill="1" applyBorder="1" applyAlignment="1">
      <alignment horizontal="center" vertical="top" shrinkToFit="1"/>
    </xf>
    <xf numFmtId="0" fontId="24" fillId="0" borderId="10" xfId="0" applyFont="1" applyFill="1" applyBorder="1" applyAlignment="1">
      <alignment horizontal="right" vertical="top" wrapText="1"/>
    </xf>
    <xf numFmtId="174" fontId="24" fillId="0" borderId="10" xfId="0" applyNumberFormat="1" applyFont="1" applyFill="1" applyBorder="1" applyAlignment="1">
      <alignment horizontal="center" vertical="top"/>
    </xf>
    <xf numFmtId="174" fontId="24" fillId="0" borderId="10" xfId="0" applyNumberFormat="1" applyFont="1" applyFill="1" applyBorder="1" applyAlignment="1">
      <alignment horizontal="center" vertical="top" shrinkToFit="1"/>
    </xf>
    <xf numFmtId="177" fontId="24" fillId="0" borderId="10" xfId="0" applyNumberFormat="1" applyFont="1" applyFill="1" applyBorder="1" applyAlignment="1">
      <alignment horizontal="center" vertical="top" shrinkToFit="1"/>
    </xf>
    <xf numFmtId="0" fontId="23" fillId="0" borderId="0" xfId="0" applyFont="1" applyAlignment="1">
      <alignment vertical="top" wrapText="1"/>
    </xf>
    <xf numFmtId="0" fontId="23" fillId="0" borderId="0" xfId="0" applyFont="1" applyAlignment="1">
      <alignment horizontal="center" vertical="top" wrapText="1"/>
    </xf>
    <xf numFmtId="0" fontId="24" fillId="0" borderId="0" xfId="0" applyFont="1" applyAlignment="1">
      <alignment horizontal="center" vertical="top" wrapText="1"/>
    </xf>
    <xf numFmtId="0" fontId="0" fillId="0" borderId="0" xfId="0" applyAlignment="1">
      <alignment/>
    </xf>
    <xf numFmtId="0" fontId="23" fillId="0" borderId="0" xfId="0" applyFont="1" applyAlignment="1">
      <alignment horizontal="left" vertical="top" wrapText="1"/>
    </xf>
    <xf numFmtId="0" fontId="24" fillId="37" borderId="10" xfId="0" applyFont="1" applyFill="1" applyBorder="1" applyAlignment="1">
      <alignment horizontal="center" vertical="top" wrapText="1"/>
    </xf>
    <xf numFmtId="174" fontId="24" fillId="37" borderId="10" xfId="0" applyNumberFormat="1" applyFont="1" applyFill="1" applyBorder="1" applyAlignment="1">
      <alignment horizontal="center" vertical="top" wrapText="1"/>
    </xf>
    <xf numFmtId="174" fontId="23" fillId="0" borderId="0" xfId="0" applyNumberFormat="1" applyFont="1" applyAlignment="1">
      <alignment horizontal="center" vertical="top" wrapText="1"/>
    </xf>
    <xf numFmtId="0" fontId="0" fillId="0" borderId="0" xfId="0" applyAlignment="1">
      <alignment/>
    </xf>
    <xf numFmtId="0" fontId="23" fillId="0" borderId="12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wrapText="1"/>
    </xf>
    <xf numFmtId="0" fontId="23" fillId="0" borderId="11" xfId="0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 wrapText="1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2"/>
  <sheetViews>
    <sheetView view="pageBreakPreview" zoomScale="110" zoomScaleSheetLayoutView="110" zoomScalePageLayoutView="0" workbookViewId="0" topLeftCell="A22">
      <selection activeCell="C28" sqref="C28"/>
    </sheetView>
  </sheetViews>
  <sheetFormatPr defaultColWidth="9.00390625" defaultRowHeight="12.75"/>
  <cols>
    <col min="1" max="1" width="69.625" style="2" customWidth="1"/>
    <col min="2" max="2" width="11.875" style="9" customWidth="1"/>
    <col min="3" max="3" width="14.25390625" style="9" customWidth="1"/>
    <col min="4" max="4" width="10.25390625" style="9" customWidth="1"/>
    <col min="5" max="5" width="11.25390625" style="5" customWidth="1"/>
    <col min="6" max="16384" width="9.125" style="2" customWidth="1"/>
  </cols>
  <sheetData>
    <row r="1" spans="1:5" ht="12.75">
      <c r="A1" s="45"/>
      <c r="B1" s="45"/>
      <c r="C1" s="46"/>
      <c r="D1" s="46"/>
      <c r="E1" s="15" t="s">
        <v>42</v>
      </c>
    </row>
    <row r="2" spans="1:5" ht="12.75">
      <c r="A2" s="45"/>
      <c r="B2" s="45"/>
      <c r="C2" s="46"/>
      <c r="D2" s="46"/>
      <c r="E2" s="15" t="s">
        <v>41</v>
      </c>
    </row>
    <row r="3" spans="1:5" ht="12.75">
      <c r="A3" s="47"/>
      <c r="B3" s="47"/>
      <c r="C3" s="47"/>
      <c r="D3" s="46"/>
      <c r="E3" s="14" t="s">
        <v>40</v>
      </c>
    </row>
    <row r="4" spans="1:5" ht="8.25" customHeight="1">
      <c r="A4" s="66"/>
      <c r="B4" s="67"/>
      <c r="C4" s="71"/>
      <c r="D4" s="72"/>
      <c r="E4" s="72"/>
    </row>
    <row r="5" spans="1:5" ht="12.75">
      <c r="A5" s="48"/>
      <c r="B5" s="48"/>
      <c r="C5" s="49"/>
      <c r="D5" s="49"/>
      <c r="E5" s="15" t="s">
        <v>48</v>
      </c>
    </row>
    <row r="6" spans="1:5" ht="12.75">
      <c r="A6" s="16" t="s">
        <v>43</v>
      </c>
      <c r="B6" s="49"/>
      <c r="C6" s="49"/>
      <c r="D6" s="49"/>
      <c r="E6" s="50"/>
    </row>
    <row r="7" spans="1:5" ht="12.75">
      <c r="A7" s="18" t="s">
        <v>44</v>
      </c>
      <c r="B7" s="49"/>
      <c r="C7" s="49"/>
      <c r="D7" s="49"/>
      <c r="E7" s="50"/>
    </row>
    <row r="8" spans="1:5" ht="17.25" customHeight="1">
      <c r="A8" s="68" t="s">
        <v>49</v>
      </c>
      <c r="B8" s="68"/>
      <c r="C8" s="68"/>
      <c r="D8" s="68"/>
      <c r="E8" s="68"/>
    </row>
    <row r="9" spans="1:23" s="1" customFormat="1" ht="27.75" customHeight="1">
      <c r="A9" s="69" t="s">
        <v>38</v>
      </c>
      <c r="B9" s="70" t="s">
        <v>14</v>
      </c>
      <c r="C9" s="70" t="s">
        <v>15</v>
      </c>
      <c r="D9" s="69" t="s">
        <v>32</v>
      </c>
      <c r="E9" s="69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</row>
    <row r="10" spans="1:5" s="4" customFormat="1" ht="25.5">
      <c r="A10" s="69"/>
      <c r="B10" s="70"/>
      <c r="C10" s="70"/>
      <c r="D10" s="51" t="s">
        <v>13</v>
      </c>
      <c r="E10" s="52" t="s">
        <v>31</v>
      </c>
    </row>
    <row r="11" spans="1:5" ht="12.75">
      <c r="A11" s="53" t="s">
        <v>3</v>
      </c>
      <c r="B11" s="54">
        <f>B12+B16+B19+B20+B21+B22+B14</f>
        <v>620.1</v>
      </c>
      <c r="C11" s="54">
        <f>C12+C16+C19+C20+C21+C22+C14</f>
        <v>278.70000000000005</v>
      </c>
      <c r="D11" s="55">
        <f>B11-C11</f>
        <v>341.4</v>
      </c>
      <c r="E11" s="56">
        <f>IF(B11&gt;0,C11/B11,"х")</f>
        <v>0.44944363812288346</v>
      </c>
    </row>
    <row r="12" spans="1:5" ht="12.75">
      <c r="A12" s="53" t="s">
        <v>16</v>
      </c>
      <c r="B12" s="54">
        <f>B13</f>
        <v>270</v>
      </c>
      <c r="C12" s="54">
        <f>C13</f>
        <v>73.3</v>
      </c>
      <c r="D12" s="55">
        <f aca="true" t="shared" si="0" ref="D12:D27">B12-C12</f>
        <v>196.7</v>
      </c>
      <c r="E12" s="56">
        <f aca="true" t="shared" si="1" ref="E12:E26">IF(B12&gt;0,C12/B12,"х")</f>
        <v>0.2714814814814815</v>
      </c>
    </row>
    <row r="13" spans="1:5" ht="12.75">
      <c r="A13" s="53" t="s">
        <v>17</v>
      </c>
      <c r="B13" s="54">
        <v>270</v>
      </c>
      <c r="C13" s="54">
        <v>73.3</v>
      </c>
      <c r="D13" s="55">
        <f t="shared" si="0"/>
        <v>196.7</v>
      </c>
      <c r="E13" s="56">
        <f t="shared" si="1"/>
        <v>0.2714814814814815</v>
      </c>
    </row>
    <row r="14" spans="1:5" ht="12.75">
      <c r="A14" s="53" t="s">
        <v>46</v>
      </c>
      <c r="B14" s="54">
        <f>B15</f>
        <v>2</v>
      </c>
      <c r="C14" s="54">
        <f>C15</f>
        <v>0</v>
      </c>
      <c r="D14" s="55">
        <f t="shared" si="0"/>
        <v>2</v>
      </c>
      <c r="E14" s="56">
        <f t="shared" si="1"/>
        <v>0</v>
      </c>
    </row>
    <row r="15" spans="1:5" ht="29.25" customHeight="1">
      <c r="A15" s="53" t="s">
        <v>47</v>
      </c>
      <c r="B15" s="54">
        <v>2</v>
      </c>
      <c r="C15" s="54">
        <v>0</v>
      </c>
      <c r="D15" s="55">
        <f t="shared" si="0"/>
        <v>2</v>
      </c>
      <c r="E15" s="56">
        <f t="shared" si="1"/>
        <v>0</v>
      </c>
    </row>
    <row r="16" spans="1:5" ht="12.75">
      <c r="A16" s="53" t="s">
        <v>18</v>
      </c>
      <c r="B16" s="54">
        <f>B17+B18</f>
        <v>43</v>
      </c>
      <c r="C16" s="54">
        <f>C17+C18</f>
        <v>93.80000000000001</v>
      </c>
      <c r="D16" s="55">
        <f t="shared" si="0"/>
        <v>-50.80000000000001</v>
      </c>
      <c r="E16" s="56">
        <f t="shared" si="1"/>
        <v>2.1813953488372095</v>
      </c>
    </row>
    <row r="17" spans="1:5" ht="12.75">
      <c r="A17" s="53" t="s">
        <v>19</v>
      </c>
      <c r="B17" s="54">
        <v>25</v>
      </c>
      <c r="C17" s="54">
        <v>11.4</v>
      </c>
      <c r="D17" s="55">
        <f t="shared" si="0"/>
        <v>13.6</v>
      </c>
      <c r="E17" s="56">
        <f t="shared" si="1"/>
        <v>0.456</v>
      </c>
    </row>
    <row r="18" spans="1:5" ht="12.75">
      <c r="A18" s="53" t="s">
        <v>20</v>
      </c>
      <c r="B18" s="54">
        <v>18</v>
      </c>
      <c r="C18" s="54">
        <v>82.4</v>
      </c>
      <c r="D18" s="55">
        <f t="shared" si="0"/>
        <v>-64.4</v>
      </c>
      <c r="E18" s="56">
        <f t="shared" si="1"/>
        <v>4.577777777777778</v>
      </c>
    </row>
    <row r="19" spans="1:5" ht="28.5" customHeight="1">
      <c r="A19" s="57" t="s">
        <v>21</v>
      </c>
      <c r="B19" s="54">
        <v>223.7</v>
      </c>
      <c r="C19" s="54">
        <v>57.5</v>
      </c>
      <c r="D19" s="55">
        <f t="shared" si="0"/>
        <v>166.2</v>
      </c>
      <c r="E19" s="56">
        <f t="shared" si="1"/>
        <v>0.2570406794814484</v>
      </c>
    </row>
    <row r="20" spans="1:5" ht="26.25" customHeight="1">
      <c r="A20" s="58" t="s">
        <v>1</v>
      </c>
      <c r="B20" s="54">
        <v>81.4</v>
      </c>
      <c r="C20" s="54">
        <v>54.1</v>
      </c>
      <c r="D20" s="55">
        <f t="shared" si="0"/>
        <v>27.300000000000004</v>
      </c>
      <c r="E20" s="56">
        <f t="shared" si="1"/>
        <v>0.6646191646191646</v>
      </c>
    </row>
    <row r="21" spans="1:5" ht="26.25" customHeight="1">
      <c r="A21" s="53" t="s">
        <v>0</v>
      </c>
      <c r="B21" s="54">
        <v>0</v>
      </c>
      <c r="C21" s="54">
        <v>0</v>
      </c>
      <c r="D21" s="55">
        <f>B21-C21</f>
        <v>0</v>
      </c>
      <c r="E21" s="56" t="str">
        <f t="shared" si="1"/>
        <v>х</v>
      </c>
    </row>
    <row r="22" spans="1:5" ht="13.5" customHeight="1">
      <c r="A22" s="53" t="s">
        <v>2</v>
      </c>
      <c r="B22" s="54">
        <v>0</v>
      </c>
      <c r="C22" s="54">
        <v>0</v>
      </c>
      <c r="D22" s="55">
        <f>B22-C22</f>
        <v>0</v>
      </c>
      <c r="E22" s="56" t="str">
        <f>IF(B22&gt;0,C22/B22,"х")</f>
        <v>х</v>
      </c>
    </row>
    <row r="23" spans="1:5" ht="13.5" customHeight="1">
      <c r="A23" s="53" t="s">
        <v>22</v>
      </c>
      <c r="B23" s="54">
        <f>B24</f>
        <v>23293.1</v>
      </c>
      <c r="C23" s="54">
        <f>C24</f>
        <v>5365.3</v>
      </c>
      <c r="D23" s="55">
        <f t="shared" si="0"/>
        <v>17927.8</v>
      </c>
      <c r="E23" s="56">
        <f t="shared" si="1"/>
        <v>0.2303385981256252</v>
      </c>
    </row>
    <row r="24" spans="1:5" ht="27.75" customHeight="1">
      <c r="A24" s="53" t="s">
        <v>23</v>
      </c>
      <c r="B24" s="54">
        <f>B25+B26+B27+B28+B29</f>
        <v>23293.1</v>
      </c>
      <c r="C24" s="54">
        <f>C25+C26+C27+C28+C29</f>
        <v>5365.3</v>
      </c>
      <c r="D24" s="55">
        <f>B24-C24</f>
        <v>17927.8</v>
      </c>
      <c r="E24" s="56">
        <f t="shared" si="1"/>
        <v>0.2303385981256252</v>
      </c>
    </row>
    <row r="25" spans="1:5" ht="27.75" customHeight="1">
      <c r="A25" s="53" t="s">
        <v>24</v>
      </c>
      <c r="B25" s="54">
        <v>14680.8</v>
      </c>
      <c r="C25" s="54">
        <v>3494.3</v>
      </c>
      <c r="D25" s="55">
        <f>B25-C25</f>
        <v>11186.5</v>
      </c>
      <c r="E25" s="56">
        <f t="shared" si="1"/>
        <v>0.23801836412184624</v>
      </c>
    </row>
    <row r="26" spans="1:5" ht="27" customHeight="1">
      <c r="A26" s="53" t="s">
        <v>25</v>
      </c>
      <c r="B26" s="54">
        <v>3085.5</v>
      </c>
      <c r="C26" s="54">
        <v>770.2</v>
      </c>
      <c r="D26" s="55">
        <f t="shared" si="0"/>
        <v>2315.3</v>
      </c>
      <c r="E26" s="56">
        <f t="shared" si="1"/>
        <v>0.24961918651758225</v>
      </c>
    </row>
    <row r="27" spans="1:5" ht="26.25" customHeight="1">
      <c r="A27" s="53" t="s">
        <v>35</v>
      </c>
      <c r="B27" s="54">
        <v>219.8</v>
      </c>
      <c r="C27" s="54">
        <v>46</v>
      </c>
      <c r="D27" s="55">
        <f t="shared" si="0"/>
        <v>173.8</v>
      </c>
      <c r="E27" s="56">
        <f>IF(B27&gt;0,C27/B27,"х")</f>
        <v>0.20928116469517744</v>
      </c>
    </row>
    <row r="28" spans="1:5" ht="12.75">
      <c r="A28" s="53" t="s">
        <v>26</v>
      </c>
      <c r="B28" s="54">
        <v>5307</v>
      </c>
      <c r="C28" s="54">
        <v>1054.8</v>
      </c>
      <c r="D28" s="55">
        <f>B28-C28</f>
        <v>4252.2</v>
      </c>
      <c r="E28" s="56">
        <f>IF(B28&gt;0,C28/B28,"х")</f>
        <v>0.19875635952515544</v>
      </c>
    </row>
    <row r="29" spans="1:5" ht="27" customHeight="1">
      <c r="A29" s="53" t="s">
        <v>33</v>
      </c>
      <c r="B29" s="54">
        <v>0</v>
      </c>
      <c r="C29" s="54">
        <f>C30</f>
        <v>0</v>
      </c>
      <c r="D29" s="59">
        <f>B29-C29</f>
        <v>0</v>
      </c>
      <c r="E29" s="56" t="str">
        <f>IF(B29&gt;0,C29/B29,"х")</f>
        <v>х</v>
      </c>
    </row>
    <row r="30" spans="1:5" ht="27" customHeight="1">
      <c r="A30" s="53" t="s">
        <v>34</v>
      </c>
      <c r="B30" s="54">
        <v>0</v>
      </c>
      <c r="C30" s="54">
        <v>0</v>
      </c>
      <c r="D30" s="59">
        <f>B30-C30</f>
        <v>0</v>
      </c>
      <c r="E30" s="56" t="str">
        <f>IF(B30&gt;0,C30/B30,"х")</f>
        <v>х</v>
      </c>
    </row>
    <row r="31" spans="1:5" s="10" customFormat="1" ht="15.75" customHeight="1">
      <c r="A31" s="60" t="s">
        <v>29</v>
      </c>
      <c r="B31" s="61">
        <f>B11+B23</f>
        <v>23913.199999999997</v>
      </c>
      <c r="C31" s="61">
        <f>C11+C24</f>
        <v>5644</v>
      </c>
      <c r="D31" s="62">
        <f>B31-C31</f>
        <v>18269.199999999997</v>
      </c>
      <c r="E31" s="63">
        <f>IF(B31&gt;0,C31/B31,"х")</f>
        <v>0.23602027332184738</v>
      </c>
    </row>
    <row r="32" spans="1:5" ht="12.75">
      <c r="A32" s="64"/>
      <c r="B32" s="49"/>
      <c r="C32" s="49"/>
      <c r="D32" s="49"/>
      <c r="E32" s="65"/>
    </row>
  </sheetData>
  <sheetProtection/>
  <mergeCells count="7">
    <mergeCell ref="A4:B4"/>
    <mergeCell ref="A8:E8"/>
    <mergeCell ref="D9:E9"/>
    <mergeCell ref="B9:B10"/>
    <mergeCell ref="C9:C10"/>
    <mergeCell ref="A9:A10"/>
    <mergeCell ref="C4:E4"/>
  </mergeCells>
  <printOptions/>
  <pageMargins left="0.7874015748031497" right="0.3937007874015748" top="0.5905511811023623" bottom="0.5905511811023623" header="0.5118110236220472" footer="0.5118110236220472"/>
  <pageSetup fitToHeight="5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tabSelected="1" view="pageBreakPreview" zoomScale="120" zoomScaleSheetLayoutView="120" zoomScalePageLayoutView="0" workbookViewId="0" topLeftCell="A4">
      <selection activeCell="C24" sqref="C24"/>
    </sheetView>
  </sheetViews>
  <sheetFormatPr defaultColWidth="4.625" defaultRowHeight="12.75" outlineLevelRow="4"/>
  <cols>
    <col min="1" max="1" width="66.25390625" style="3" customWidth="1"/>
    <col min="2" max="2" width="15.00390625" style="8" customWidth="1"/>
    <col min="3" max="3" width="14.75390625" style="8" customWidth="1"/>
    <col min="4" max="4" width="11.375" style="6" customWidth="1"/>
    <col min="5" max="5" width="14.00390625" style="7" customWidth="1"/>
    <col min="6" max="9" width="11.875" style="8" customWidth="1"/>
    <col min="10" max="16384" width="4.625" style="8" customWidth="1"/>
  </cols>
  <sheetData>
    <row r="1" spans="1:5" ht="12.75">
      <c r="A1" s="13"/>
      <c r="B1" s="13"/>
      <c r="C1" s="13"/>
      <c r="D1" s="14"/>
      <c r="E1" s="15" t="s">
        <v>39</v>
      </c>
    </row>
    <row r="2" spans="1:5" ht="12.75">
      <c r="A2" s="13"/>
      <c r="B2" s="13"/>
      <c r="C2" s="13"/>
      <c r="D2" s="13"/>
      <c r="E2" s="15" t="s">
        <v>41</v>
      </c>
    </row>
    <row r="3" spans="1:5" ht="12.75">
      <c r="A3" s="13"/>
      <c r="B3" s="13"/>
      <c r="C3" s="13"/>
      <c r="D3" s="13"/>
      <c r="E3" s="14" t="s">
        <v>36</v>
      </c>
    </row>
    <row r="4" spans="1:5" ht="12.75">
      <c r="A4" s="13"/>
      <c r="B4" s="13"/>
      <c r="C4" s="13"/>
      <c r="D4" s="13"/>
      <c r="E4" s="15" t="s">
        <v>40</v>
      </c>
    </row>
    <row r="5" spans="1:5" ht="12.75">
      <c r="A5" s="13"/>
      <c r="B5" s="13"/>
      <c r="C5" s="13"/>
      <c r="D5" s="13"/>
      <c r="E5" s="15" t="s">
        <v>48</v>
      </c>
    </row>
    <row r="6" spans="1:5" ht="12.75">
      <c r="A6" s="16" t="s">
        <v>43</v>
      </c>
      <c r="B6" s="17"/>
      <c r="C6" s="17"/>
      <c r="D6" s="17"/>
      <c r="E6" s="17"/>
    </row>
    <row r="7" spans="1:5" ht="12.75">
      <c r="A7" s="18" t="s">
        <v>45</v>
      </c>
      <c r="B7" s="17"/>
      <c r="C7" s="17"/>
      <c r="D7" s="17"/>
      <c r="E7" s="17"/>
    </row>
    <row r="8" spans="1:5" ht="15" customHeight="1">
      <c r="A8" s="75" t="s">
        <v>50</v>
      </c>
      <c r="B8" s="75"/>
      <c r="C8" s="75"/>
      <c r="D8" s="75"/>
      <c r="E8" s="75"/>
    </row>
    <row r="9" spans="1:5" ht="26.25" customHeight="1">
      <c r="A9" s="73" t="s">
        <v>37</v>
      </c>
      <c r="B9" s="73" t="s">
        <v>14</v>
      </c>
      <c r="C9" s="73" t="s">
        <v>15</v>
      </c>
      <c r="D9" s="76" t="s">
        <v>32</v>
      </c>
      <c r="E9" s="77"/>
    </row>
    <row r="10" spans="1:5" ht="12.75">
      <c r="A10" s="74"/>
      <c r="B10" s="74"/>
      <c r="C10" s="74"/>
      <c r="D10" s="19" t="s">
        <v>13</v>
      </c>
      <c r="E10" s="20" t="s">
        <v>31</v>
      </c>
    </row>
    <row r="11" spans="1:5" ht="12.75" outlineLevel="1">
      <c r="A11" s="21" t="s">
        <v>4</v>
      </c>
      <c r="B11" s="22">
        <v>4039.9</v>
      </c>
      <c r="C11" s="23">
        <v>911.6</v>
      </c>
      <c r="D11" s="23">
        <f aca="true" t="shared" si="0" ref="D11:D20">B11-C11</f>
        <v>3128.3</v>
      </c>
      <c r="E11" s="24">
        <f aca="true" t="shared" si="1" ref="E11:E20">C11*100/B11/100</f>
        <v>0.22564914973142897</v>
      </c>
    </row>
    <row r="12" spans="1:5" ht="12.75" outlineLevel="4">
      <c r="A12" s="21" t="s">
        <v>5</v>
      </c>
      <c r="B12" s="22">
        <v>194.3</v>
      </c>
      <c r="C12" s="23">
        <v>46</v>
      </c>
      <c r="D12" s="23">
        <f t="shared" si="0"/>
        <v>148.3</v>
      </c>
      <c r="E12" s="24">
        <f t="shared" si="1"/>
        <v>0.23674729799279465</v>
      </c>
    </row>
    <row r="13" spans="1:5" ht="15" customHeight="1" outlineLevel="4">
      <c r="A13" s="25" t="s">
        <v>6</v>
      </c>
      <c r="B13" s="22">
        <v>804.9</v>
      </c>
      <c r="C13" s="23">
        <v>17.4</v>
      </c>
      <c r="D13" s="23">
        <f t="shared" si="0"/>
        <v>787.5</v>
      </c>
      <c r="E13" s="24">
        <f t="shared" si="1"/>
        <v>0.02161759224748416</v>
      </c>
    </row>
    <row r="14" spans="1:5" ht="12.75" outlineLevel="4">
      <c r="A14" s="26" t="s">
        <v>7</v>
      </c>
      <c r="B14" s="27">
        <v>3358.7</v>
      </c>
      <c r="C14" s="23">
        <v>813</v>
      </c>
      <c r="D14" s="23">
        <f t="shared" si="0"/>
        <v>2545.7</v>
      </c>
      <c r="E14" s="24">
        <f t="shared" si="1"/>
        <v>0.242057939083574</v>
      </c>
    </row>
    <row r="15" spans="1:5" ht="12.75" outlineLevel="1">
      <c r="A15" s="21" t="s">
        <v>8</v>
      </c>
      <c r="B15" s="22">
        <v>5998.1</v>
      </c>
      <c r="C15" s="23">
        <v>479</v>
      </c>
      <c r="D15" s="23">
        <f t="shared" si="0"/>
        <v>5519.1</v>
      </c>
      <c r="E15" s="24">
        <f t="shared" si="1"/>
        <v>0.07985862189693402</v>
      </c>
    </row>
    <row r="16" spans="1:5" ht="12.75" outlineLevel="2">
      <c r="A16" s="28" t="s">
        <v>9</v>
      </c>
      <c r="B16" s="22">
        <v>9305.9</v>
      </c>
      <c r="C16" s="23">
        <v>2102.6</v>
      </c>
      <c r="D16" s="23">
        <f t="shared" si="0"/>
        <v>7203.299999999999</v>
      </c>
      <c r="E16" s="24">
        <f t="shared" si="1"/>
        <v>0.22594268152462416</v>
      </c>
    </row>
    <row r="17" spans="1:5" ht="12.75" outlineLevel="2">
      <c r="A17" s="29" t="s">
        <v>10</v>
      </c>
      <c r="B17" s="22">
        <v>161.4</v>
      </c>
      <c r="C17" s="23">
        <v>40.3</v>
      </c>
      <c r="D17" s="23">
        <f t="shared" si="0"/>
        <v>121.10000000000001</v>
      </c>
      <c r="E17" s="24">
        <f t="shared" si="1"/>
        <v>0.2496902106567534</v>
      </c>
    </row>
    <row r="18" spans="1:5" ht="12.75" outlineLevel="2">
      <c r="A18" s="21" t="s">
        <v>11</v>
      </c>
      <c r="B18" s="22">
        <v>50</v>
      </c>
      <c r="C18" s="23">
        <v>0</v>
      </c>
      <c r="D18" s="23">
        <f t="shared" si="0"/>
        <v>50</v>
      </c>
      <c r="E18" s="24">
        <f t="shared" si="1"/>
        <v>0</v>
      </c>
    </row>
    <row r="19" spans="1:5" ht="16.5" customHeight="1" outlineLevel="2">
      <c r="A19" s="25" t="s">
        <v>12</v>
      </c>
      <c r="B19" s="22">
        <v>0</v>
      </c>
      <c r="C19" s="23">
        <v>0</v>
      </c>
      <c r="D19" s="23">
        <f t="shared" si="0"/>
        <v>0</v>
      </c>
      <c r="E19" s="24" t="e">
        <f t="shared" si="1"/>
        <v>#DIV/0!</v>
      </c>
    </row>
    <row r="20" spans="1:5" s="11" customFormat="1" ht="12.75" outlineLevel="4">
      <c r="A20" s="30" t="s">
        <v>30</v>
      </c>
      <c r="B20" s="31">
        <f>SUM(B11:B19)</f>
        <v>23913.2</v>
      </c>
      <c r="C20" s="31">
        <f>SUM(C11:C19)</f>
        <v>4409.900000000001</v>
      </c>
      <c r="D20" s="31">
        <f t="shared" si="0"/>
        <v>19503.3</v>
      </c>
      <c r="E20" s="32">
        <f t="shared" si="1"/>
        <v>0.18441279293444626</v>
      </c>
    </row>
    <row r="21" spans="1:5" ht="12.75" outlineLevel="4">
      <c r="A21" s="33"/>
      <c r="B21" s="34"/>
      <c r="C21" s="34"/>
      <c r="D21" s="34"/>
      <c r="E21" s="35"/>
    </row>
    <row r="22" spans="1:5" ht="12.75">
      <c r="A22" s="36"/>
      <c r="B22" s="37"/>
      <c r="C22" s="37"/>
      <c r="D22" s="37"/>
      <c r="E22" s="38"/>
    </row>
    <row r="23" spans="1:5" s="12" customFormat="1" ht="12.75">
      <c r="A23" s="39" t="s">
        <v>27</v>
      </c>
      <c r="B23" s="40">
        <v>0</v>
      </c>
      <c r="C23" s="40">
        <f>'прил.1'!C31-'прил.2'!C20</f>
        <v>1234.0999999999995</v>
      </c>
      <c r="D23" s="40" t="s">
        <v>28</v>
      </c>
      <c r="E23" s="40" t="s">
        <v>28</v>
      </c>
    </row>
    <row r="24" spans="1:5" ht="12.75">
      <c r="A24" s="41"/>
      <c r="B24" s="42"/>
      <c r="C24" s="42"/>
      <c r="D24" s="43"/>
      <c r="E24" s="44"/>
    </row>
  </sheetData>
  <sheetProtection/>
  <mergeCells count="5">
    <mergeCell ref="B9:B10"/>
    <mergeCell ref="C9:C10"/>
    <mergeCell ref="A8:E8"/>
    <mergeCell ref="D9:E9"/>
    <mergeCell ref="A9:A10"/>
  </mergeCells>
  <printOptions/>
  <pageMargins left="0.3937007874015748" right="0.3937007874015748" top="0.7874015748031497" bottom="0.5905511811023623" header="0.5118110236220472" footer="0.5118110236220472"/>
  <pageSetup fitToHeight="5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</dc:creator>
  <cp:keywords/>
  <dc:description/>
  <cp:lastModifiedBy>User</cp:lastModifiedBy>
  <cp:lastPrinted>2020-04-27T09:11:18Z</cp:lastPrinted>
  <dcterms:created xsi:type="dcterms:W3CDTF">2009-03-17T06:26:50Z</dcterms:created>
  <dcterms:modified xsi:type="dcterms:W3CDTF">2021-04-06T12:59:25Z</dcterms:modified>
  <cp:category/>
  <cp:version/>
  <cp:contentType/>
  <cp:contentStatus/>
</cp:coreProperties>
</file>