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'прил.1'!$A$1:$E$32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<sst xmlns="http://schemas.openxmlformats.org/spreadsheetml/2006/main" count="60" uniqueCount="50">
  <si>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</si>
  <si>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</si>
  <si>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</si>
  <si>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</si>
  <si>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</si>
  <si>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</si>
  <si>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</si>
  <si>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</si>
  <si>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</si>
  <si>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</si>
  <si>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</si>
  <si>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</si>
  <si>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</si>
  <si>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</si>
  <si>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</si>
  <si>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</si>
  <si>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</si>
  <si>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</si>
  <si>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</si>
  <si>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</si>
  <si>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</si>
  <si>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</si>
  <si>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</si>
  <si>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</si>
  <si>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</si>
  <si>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</si>
  <si>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</si>
  <si>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</si>
  <si>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</si>
  <si>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</si>
  <si>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</si>
  <si>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</si>
  <si>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</si>
  <si>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</si>
  <si>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</si>
  <si>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</si>
  <si>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</si>
  <si>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</si>
  <si>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</si>
  <si>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</si>
  <si>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</si>
  <si>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</si>
  <si>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</si>
  <si>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к Решению Совета депутатов </t>
  </si>
  <si>
    <t>сельского поселения Зареченск Кандалакшского района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</si>
  <si>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</si>
  <si>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</si>
  <si>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 xml:space="preserve">                                                                               за  1 квартал  2020 года</t>
  </si>
  <si>
    <t>за  1 квартал   2020 года</t>
  </si>
  <si>
    <t>от 03.06.2020 № 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</si>
</sst>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174" fontId="23" fillId="33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0" fontId="0" fillId="0" borderId="0" xfId="0" applyAlignment="1">
      <alignment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vertical="top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 customHeight="1">
      <c r="A1" s="45"/>
      <c r="B1" s="45"/>
      <c r="C1" s="46"/>
      <c r="D1" s="46"/>
      <c r="E1" s="15" t="s">
        <v>39</v>
      </c>
    </row>
    <row r="2" spans="1:5" ht="12.75">
      <c r="A2" s="45"/>
      <c r="B2" s="45"/>
      <c r="C2" s="46"/>
      <c r="D2" s="46"/>
      <c r="E2" s="15" t="s">
        <v>43</v>
      </c>
    </row>
    <row r="3" spans="1:5" ht="12.75" customHeight="1">
      <c r="A3" s="47"/>
      <c r="B3" s="47"/>
      <c r="C3" s="47"/>
      <c r="D3" s="46"/>
      <c r="E3" s="14" t="s">
        <v>44</v>
      </c>
    </row>
    <row r="4" spans="1:5" ht="12.75">
      <c r="A4" s="66"/>
      <c r="B4" s="67"/>
      <c r="C4" s="71"/>
      <c r="D4" s="72"/>
      <c r="E4" s="72"/>
    </row>
    <row r="5" spans="1:5" ht="12.75" customHeight="1">
      <c r="A5" s="48"/>
      <c r="B5" s="48"/>
      <c r="C5" s="49"/>
      <c r="D5" s="49"/>
      <c r="E5" s="15" t="s">
        <v>49</v>
      </c>
    </row>
    <row r="6" spans="1:5" ht="12.75">
      <c r="A6" s="16" t="s">
        <v>40</v>
      </c>
      <c r="B6" s="49"/>
      <c r="C6" s="49"/>
      <c r="D6" s="49"/>
      <c r="E6" s="50"/>
    </row>
    <row r="7" spans="1:5" ht="13.5" customHeight="1">
      <c r="A7" s="18" t="s">
        <v>41</v>
      </c>
      <c r="B7" s="49"/>
      <c r="C7" s="49"/>
      <c r="D7" s="49"/>
      <c r="E7" s="50"/>
    </row>
    <row r="8" spans="1:5" ht="17.25" customHeight="1">
      <c r="A8" s="68" t="s">
        <v>47</v>
      </c>
      <c r="B8" s="68"/>
      <c r="C8" s="68"/>
      <c r="D8" s="68"/>
      <c r="E8" s="68"/>
    </row>
    <row r="9" spans="1:23" s="1" customFormat="1" ht="27.75" customHeight="1">
      <c r="A9" s="69" t="s">
        <v>37</v>
      </c>
      <c r="B9" s="70" t="s">
        <v>14</v>
      </c>
      <c r="C9" s="70" t="s">
        <v>15</v>
      </c>
      <c r="D9" s="69" t="s">
        <v>32</v>
      </c>
      <c r="E9" s="6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9"/>
      <c r="B10" s="70"/>
      <c r="C10" s="70"/>
      <c r="D10" s="51" t="s">
        <v>13</v>
      </c>
      <c r="E10" s="52" t="s">
        <v>31</v>
      </c>
    </row>
    <row r="11" spans="1:5" ht="12.75" customHeight="1">
      <c r="A11" s="53" t="s">
        <v>3</v>
      </c>
      <c r="B11" s="54">
        <f>B12+B16+B19+B20+B21+B22</f>
        <v>688.8</v>
      </c>
      <c r="C11" s="54">
        <f>C12+C16+C19+C20+C21+C22+C14</f>
        <v>92.2</v>
      </c>
      <c r="D11" s="55">
        <f>B11-C11</f>
        <v>596.5999999999999</v>
      </c>
      <c r="E11" s="56">
        <f>IF(B11&gt;0,C11/B11,"х")</f>
        <v>0.13385598141695704</v>
      </c>
    </row>
    <row r="12" spans="1:5" ht="12.75">
      <c r="A12" s="53" t="s">
        <v>16</v>
      </c>
      <c r="B12" s="54">
        <f>B13</f>
        <v>235</v>
      </c>
      <c r="C12" s="54">
        <f>C13</f>
        <v>57.7</v>
      </c>
      <c r="D12" s="55">
        <f aca="true" t="shared" si="0" ref="D12:D27">B12-C12</f>
        <v>177.3</v>
      </c>
      <c r="E12" s="56">
        <f aca="true" t="shared" si="1" ref="E12:E26">IF(B12&gt;0,C12/B12,"х")</f>
        <v>0.24553191489361703</v>
      </c>
    </row>
    <row r="13" spans="1:5" ht="12.75" customHeight="1">
      <c r="A13" s="53" t="s">
        <v>17</v>
      </c>
      <c r="B13" s="54">
        <v>235</v>
      </c>
      <c r="C13" s="54">
        <v>57.7</v>
      </c>
      <c r="D13" s="55">
        <f t="shared" si="0"/>
        <v>177.3</v>
      </c>
      <c r="E13" s="56">
        <f t="shared" si="1"/>
        <v>0.24553191489361703</v>
      </c>
    </row>
    <row r="14" spans="1:5" ht="12.75">
      <c r="A14" s="53" t="s">
        <v>45</v>
      </c>
      <c r="B14" s="54">
        <f>B15</f>
        <v>0</v>
      </c>
      <c r="C14" s="54">
        <f>C15</f>
        <v>3.7</v>
      </c>
      <c r="D14" s="55">
        <f t="shared" si="0"/>
        <v>-3.7</v>
      </c>
      <c r="E14" s="56" t="str">
        <f t="shared" si="1"/>
        <v>х</v>
      </c>
    </row>
    <row r="15" spans="1:5" ht="12.75" customHeight="1">
      <c r="A15" s="53" t="s">
        <v>46</v>
      </c>
      <c r="B15" s="54">
        <v>0</v>
      </c>
      <c r="C15" s="54">
        <v>3.7</v>
      </c>
      <c r="D15" s="55">
        <f t="shared" si="0"/>
        <v>-3.7</v>
      </c>
      <c r="E15" s="56" t="str">
        <f t="shared" si="1"/>
        <v>х</v>
      </c>
    </row>
    <row r="16" spans="1:5" ht="12.75">
      <c r="A16" s="53" t="s">
        <v>18</v>
      </c>
      <c r="B16" s="54">
        <f>B17+B18</f>
        <v>52</v>
      </c>
      <c r="C16" s="54">
        <f>C17+C18</f>
        <v>5.6</v>
      </c>
      <c r="D16" s="55">
        <f t="shared" si="0"/>
        <v>46.4</v>
      </c>
      <c r="E16" s="56">
        <f t="shared" si="1"/>
        <v>0.10769230769230768</v>
      </c>
    </row>
    <row r="17" spans="1:5" ht="19.5" customHeight="1">
      <c r="A17" s="53" t="s">
        <v>19</v>
      </c>
      <c r="B17" s="54">
        <v>35</v>
      </c>
      <c r="C17" s="54">
        <v>1.9</v>
      </c>
      <c r="D17" s="55">
        <f t="shared" si="0"/>
        <v>33.1</v>
      </c>
      <c r="E17" s="56">
        <f t="shared" si="1"/>
        <v>0.054285714285714284</v>
      </c>
    </row>
    <row r="18" spans="1:5" ht="16.5" customHeight="1">
      <c r="A18" s="53" t="s">
        <v>20</v>
      </c>
      <c r="B18" s="54">
        <v>17</v>
      </c>
      <c r="C18" s="54">
        <v>3.7</v>
      </c>
      <c r="D18" s="55">
        <f t="shared" si="0"/>
        <v>13.3</v>
      </c>
      <c r="E18" s="56">
        <f t="shared" si="1"/>
        <v>0.21764705882352942</v>
      </c>
    </row>
    <row r="19" spans="1:5" ht="14.25" customHeight="1">
      <c r="A19" s="57" t="s">
        <v>21</v>
      </c>
      <c r="B19" s="54">
        <v>178.3</v>
      </c>
      <c r="C19" s="54">
        <v>25.7</v>
      </c>
      <c r="D19" s="55">
        <f t="shared" si="0"/>
        <v>152.60000000000002</v>
      </c>
      <c r="E19" s="56">
        <f t="shared" si="1"/>
        <v>0.1441390914189568</v>
      </c>
    </row>
    <row r="20" spans="1:5" ht="13.5" customHeight="1">
      <c r="A20" s="58" t="s">
        <v>1</v>
      </c>
      <c r="B20" s="54">
        <v>223.5</v>
      </c>
      <c r="C20" s="54">
        <v>24.6</v>
      </c>
      <c r="D20" s="55">
        <f t="shared" si="0"/>
        <v>198.9</v>
      </c>
      <c r="E20" s="56">
        <f t="shared" si="1"/>
        <v>0.11006711409395974</v>
      </c>
    </row>
    <row r="21" spans="1:5" ht="12.75" customHeight="1">
      <c r="A21" s="53" t="s">
        <v>0</v>
      </c>
      <c r="B21" s="54">
        <v>0</v>
      </c>
      <c r="C21" s="54">
        <v>0</v>
      </c>
      <c r="D21" s="55">
        <f>B21-C21</f>
        <v>0</v>
      </c>
      <c r="E21" s="56" t="str">
        <f t="shared" si="1"/>
        <v>х</v>
      </c>
    </row>
    <row r="22" spans="1:5" ht="18.75" customHeight="1">
      <c r="A22" s="53" t="s">
        <v>2</v>
      </c>
      <c r="B22" s="54">
        <v>0</v>
      </c>
      <c r="C22" s="54">
        <v>-25.1</v>
      </c>
      <c r="D22" s="55">
        <f>B22-C22</f>
        <v>25.1</v>
      </c>
      <c r="E22" s="56" t="str">
        <f>IF(B22&gt;0,C22/B22,"х")</f>
        <v>х</v>
      </c>
    </row>
    <row r="23" spans="1:5" ht="12.75" customHeight="1">
      <c r="A23" s="53" t="s">
        <v>22</v>
      </c>
      <c r="B23" s="54">
        <f>B24</f>
        <v>16555.8</v>
      </c>
      <c r="C23" s="54">
        <f>C24</f>
        <v>3732.1</v>
      </c>
      <c r="D23" s="55">
        <f t="shared" si="0"/>
        <v>12823.699999999999</v>
      </c>
      <c r="E23" s="56">
        <f t="shared" si="1"/>
        <v>0.2254255306297491</v>
      </c>
    </row>
    <row r="24" spans="1:5" ht="25.5">
      <c r="A24" s="53" t="s">
        <v>23</v>
      </c>
      <c r="B24" s="54">
        <f>B25+B26+B27+B28+B29</f>
        <v>16555.8</v>
      </c>
      <c r="C24" s="54">
        <f>C25+C26+C27+C28+C29</f>
        <v>3732.1</v>
      </c>
      <c r="D24" s="55">
        <f>B24-C24</f>
        <v>12823.699999999999</v>
      </c>
      <c r="E24" s="56">
        <f t="shared" si="1"/>
        <v>0.2254255306297491</v>
      </c>
    </row>
    <row r="25" spans="1:5" ht="12.75" customHeight="1">
      <c r="A25" s="53" t="s">
        <v>24</v>
      </c>
      <c r="B25" s="54">
        <v>12811.1</v>
      </c>
      <c r="C25" s="54">
        <v>3202.8</v>
      </c>
      <c r="D25" s="55">
        <f>B25-C25</f>
        <v>9608.3</v>
      </c>
      <c r="E25" s="56">
        <f t="shared" si="1"/>
        <v>0.25000195143274195</v>
      </c>
    </row>
    <row r="26" spans="1:5" ht="25.5">
      <c r="A26" s="53" t="s">
        <v>25</v>
      </c>
      <c r="B26" s="54">
        <v>1846.9</v>
      </c>
      <c r="C26" s="54">
        <v>460.6</v>
      </c>
      <c r="D26" s="55">
        <f t="shared" si="0"/>
        <v>1386.3000000000002</v>
      </c>
      <c r="E26" s="56">
        <f t="shared" si="1"/>
        <v>0.24939087118956088</v>
      </c>
    </row>
    <row r="27" spans="1:5" ht="27" customHeight="1">
      <c r="A27" s="53" t="s">
        <v>35</v>
      </c>
      <c r="B27" s="54">
        <v>201.8</v>
      </c>
      <c r="C27" s="54">
        <v>43.6</v>
      </c>
      <c r="D27" s="55">
        <f t="shared" si="0"/>
        <v>158.20000000000002</v>
      </c>
      <c r="E27" s="56">
        <f>IF(B27&gt;0,C27/B27,"х")</f>
        <v>0.21605550049554012</v>
      </c>
    </row>
    <row r="28" spans="1:5" ht="15" customHeight="1">
      <c r="A28" s="53" t="s">
        <v>26</v>
      </c>
      <c r="B28" s="54">
        <v>1696</v>
      </c>
      <c r="C28" s="54">
        <v>0</v>
      </c>
      <c r="D28" s="55">
        <f>B28-C28</f>
        <v>1696</v>
      </c>
      <c r="E28" s="56">
        <f>IF(B28&gt;0,C28/B28,"х")</f>
        <v>0</v>
      </c>
    </row>
    <row r="29" spans="1:27" s="10" customFormat="1" ht="12.75" customHeight="1">
      <c r="A29" s="53" t="s">
        <v>33</v>
      </c>
      <c r="B29" s="54">
        <v>0</v>
      </c>
      <c r="C29" s="54">
        <f>C30</f>
        <v>25.1</v>
      </c>
      <c r="D29" s="59">
        <f>B29-C29</f>
        <v>-25.1</v>
      </c>
      <c r="E29" s="56" t="str">
        <f>IF(B29&gt;0,C29/B29,"х")</f>
        <v>х</v>
      </c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</row>
    <row r="30" spans="1:5" ht="25.5">
      <c r="A30" s="53" t="s">
        <v>34</v>
      </c>
      <c r="B30" s="54">
        <v>0</v>
      </c>
      <c r="C30" s="54">
        <v>25.1</v>
      </c>
      <c r="D30" s="59">
        <f>B30-C30</f>
        <v>-25.1</v>
      </c>
      <c r="E30" s="56" t="str">
        <f>IF(B30&gt;0,C30/B30,"х")</f>
        <v>х</v>
      </c>
    </row>
    <row r="31" spans="1:5" ht="12.75">
      <c r="A31" s="60" t="s">
        <v>29</v>
      </c>
      <c r="B31" s="61">
        <f>B11+B23</f>
        <v>17244.6</v>
      </c>
      <c r="C31" s="61">
        <f>C11+C24</f>
        <v>3824.2999999999997</v>
      </c>
      <c r="D31" s="62">
        <f>B31-C31</f>
        <v>13420.3</v>
      </c>
      <c r="E31" s="63">
        <f>IF(B31&gt;0,C31/B31,"х")</f>
        <v>0.2217679737425049</v>
      </c>
    </row>
    <row r="32" spans="1:5" ht="12.75">
      <c r="A32" s="64"/>
      <c r="B32" s="49"/>
      <c r="C32" s="49"/>
      <c r="D32" s="49"/>
      <c r="E32" s="65"/>
    </row>
    <row r="33" spans="1:5" ht="12.75">
      <c r="A33" s="64"/>
      <c r="B33" s="49"/>
      <c r="C33" s="49"/>
      <c r="D33" s="49"/>
      <c r="E33" s="65"/>
    </row>
  </sheetData>
  <sheetProtection/>
  <mergeCells count="7">
    <mergeCell ref="A4:B4"/>
    <mergeCell ref="A8:E8"/>
    <mergeCell ref="D9:E9"/>
    <mergeCell ref="B9:B10"/>
    <mergeCell ref="C9:C10"/>
    <mergeCell ref="A9:A10"/>
    <mergeCell ref="C4:E4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zoomScalePageLayoutView="0" workbookViewId="0" topLeftCell="A1">
      <selection activeCell="J24" sqref="J24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 t="s">
        <v>43</v>
      </c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 t="s">
        <v>44</v>
      </c>
    </row>
    <row r="5" spans="1:5" ht="12.75">
      <c r="A5" s="13"/>
      <c r="B5" s="13"/>
      <c r="C5" s="13"/>
      <c r="D5" s="13"/>
      <c r="E5" s="15" t="s">
        <v>49</v>
      </c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5" t="s">
        <v>48</v>
      </c>
      <c r="B8" s="75"/>
      <c r="C8" s="75"/>
      <c r="D8" s="75"/>
      <c r="E8" s="75"/>
    </row>
    <row r="9" spans="1:5" ht="26.25" customHeight="1">
      <c r="A9" s="73" t="s">
        <v>36</v>
      </c>
      <c r="B9" s="73" t="s">
        <v>14</v>
      </c>
      <c r="C9" s="73" t="s">
        <v>15</v>
      </c>
      <c r="D9" s="76" t="s">
        <v>32</v>
      </c>
      <c r="E9" s="77"/>
    </row>
    <row r="10" spans="1:5" ht="12.75">
      <c r="A10" s="74"/>
      <c r="B10" s="74"/>
      <c r="C10" s="74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3928.3</v>
      </c>
      <c r="C11" s="23">
        <v>939.7</v>
      </c>
      <c r="D11" s="23">
        <f aca="true" t="shared" si="0" ref="D11:D20">B11-C11</f>
        <v>2988.6000000000004</v>
      </c>
      <c r="E11" s="24">
        <f aca="true" t="shared" si="1" ref="E11:E20">C11*100/B11/100</f>
        <v>0.23921289107247407</v>
      </c>
    </row>
    <row r="12" spans="1:5" ht="12.75" outlineLevel="4">
      <c r="A12" s="21" t="s">
        <v>5</v>
      </c>
      <c r="B12" s="22">
        <v>178.9</v>
      </c>
      <c r="C12" s="23">
        <v>43.6</v>
      </c>
      <c r="D12" s="23">
        <f t="shared" si="0"/>
        <v>135.3</v>
      </c>
      <c r="E12" s="24">
        <f t="shared" si="1"/>
        <v>0.2437115707098938</v>
      </c>
    </row>
    <row r="13" spans="1:5" ht="15" customHeight="1" outlineLevel="4">
      <c r="A13" s="25" t="s">
        <v>6</v>
      </c>
      <c r="B13" s="22">
        <v>1271.5</v>
      </c>
      <c r="C13" s="23">
        <v>76</v>
      </c>
      <c r="D13" s="23">
        <f t="shared" si="0"/>
        <v>1195.5</v>
      </c>
      <c r="E13" s="24">
        <f t="shared" si="1"/>
        <v>0.05977192292567834</v>
      </c>
    </row>
    <row r="14" spans="1:5" ht="12.75" outlineLevel="4">
      <c r="A14" s="26" t="s">
        <v>7</v>
      </c>
      <c r="B14" s="27">
        <v>1719.7</v>
      </c>
      <c r="C14" s="23">
        <v>0</v>
      </c>
      <c r="D14" s="23">
        <f t="shared" si="0"/>
        <v>1719.7</v>
      </c>
      <c r="E14" s="24">
        <f t="shared" si="1"/>
        <v>0</v>
      </c>
    </row>
    <row r="15" spans="1:5" ht="12.75" outlineLevel="1">
      <c r="A15" s="21" t="s">
        <v>8</v>
      </c>
      <c r="B15" s="22">
        <v>2982.6</v>
      </c>
      <c r="C15" s="23">
        <v>826.3</v>
      </c>
      <c r="D15" s="23">
        <f t="shared" si="0"/>
        <v>2156.3</v>
      </c>
      <c r="E15" s="24">
        <f t="shared" si="1"/>
        <v>0.27704016629786093</v>
      </c>
    </row>
    <row r="16" spans="1:5" ht="12.75" outlineLevel="2">
      <c r="A16" s="28" t="s">
        <v>9</v>
      </c>
      <c r="B16" s="22">
        <v>10889</v>
      </c>
      <c r="C16" s="23">
        <v>1636.4</v>
      </c>
      <c r="D16" s="23">
        <f t="shared" si="0"/>
        <v>9252.6</v>
      </c>
      <c r="E16" s="24">
        <f t="shared" si="1"/>
        <v>0.1502800991826614</v>
      </c>
    </row>
    <row r="17" spans="1:5" ht="12.75" outlineLevel="2">
      <c r="A17" s="29" t="s">
        <v>10</v>
      </c>
      <c r="B17" s="22">
        <v>156.8</v>
      </c>
      <c r="C17" s="23">
        <v>39.2</v>
      </c>
      <c r="D17" s="23">
        <f t="shared" si="0"/>
        <v>117.60000000000001</v>
      </c>
      <c r="E17" s="24">
        <f t="shared" si="1"/>
        <v>0.25</v>
      </c>
    </row>
    <row r="18" spans="1:5" ht="12.75" outlineLevel="2">
      <c r="A18" s="21" t="s">
        <v>11</v>
      </c>
      <c r="B18" s="22">
        <v>50</v>
      </c>
      <c r="C18" s="23">
        <v>0</v>
      </c>
      <c r="D18" s="23">
        <f t="shared" si="0"/>
        <v>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0</v>
      </c>
      <c r="C19" s="23">
        <v>0</v>
      </c>
      <c r="D19" s="23">
        <f t="shared" si="0"/>
        <v>0</v>
      </c>
      <c r="E19" s="24" t="e">
        <f t="shared" si="1"/>
        <v>#DIV/0!</v>
      </c>
    </row>
    <row r="20" spans="1:5" s="11" customFormat="1" ht="12.75" outlineLevel="4">
      <c r="A20" s="30" t="s">
        <v>30</v>
      </c>
      <c r="B20" s="31">
        <f>SUM(B11:B19)</f>
        <v>21176.8</v>
      </c>
      <c r="C20" s="31">
        <f>SUM(C11:C19)</f>
        <v>3561.2</v>
      </c>
      <c r="D20" s="31">
        <f t="shared" si="0"/>
        <v>17615.6</v>
      </c>
      <c r="E20" s="32">
        <f t="shared" si="1"/>
        <v>0.16816516187525973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0</v>
      </c>
      <c r="C23" s="40">
        <v>1812.2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2020-06-17T11:24:40Z</cp:lastPrinted>
  <dcterms:created xsi:type="dcterms:W3CDTF">2009-03-17T06:26:50Z</dcterms:created>
  <dcterms:modified xsi:type="dcterms:W3CDTF">2020-06-17T11:24:47Z</dcterms:modified>
  <cp:category/>
  <cp:version/>
  <cp:contentType/>
  <cp:contentStatus/>
</cp:coreProperties>
</file>