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'прил.2'!$8:$9</definedName>
    <definedName name="_xlnm.Print_Area" localSheetId="0">'прил.1'!$A$1:$E$36</definedName>
    <definedName name="_xlnm.Print_Area" localSheetId="1">'прил.2'!$A$1:$E$22</definedName>
  </definedNames>
  <calcPr fullCalcOnLoad="1"/>
</workbook>
</file>

<file path=xl/sharedStrings.xml><?xml version="1.0" encoding="utf-8"?>
<sst xmlns="http://schemas.openxmlformats.org/spreadsheetml/2006/main" count="64" uniqueCount="55">
  <si>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</si>
  <si>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</si>
  <si>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</si>
  <si>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</si>
  <si>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</si>
  <si>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</si>
  <si>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</si>
  <si>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</si>
  <si>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</si>
  <si>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</si>
  <si>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</si>
  <si>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</si>
  <si>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</si>
  <si>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</si>
  <si>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</si>
  <si>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</si>
  <si>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</si>
  <si>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</si>
  <si>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</si>
  <si>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</si>
  <si>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</si>
  <si>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</si>
  <si>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</si>
  <si>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</si>
  <si>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</si>
  <si>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</si>
  <si>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</si>
  <si>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</si>
  <si>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</si>
  <si>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</si>
  <si>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</si>
  <si>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</si>
  <si>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</si>
  <si>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</si>
  <si>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</si>
  <si>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</si>
  <si>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</si>
  <si>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</si>
  <si>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</si>
  <si>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</si>
  <si>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</si>
  <si>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</si>
  <si>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</si>
  <si>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</si>
  <si>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</si>
  <si>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ШТРАФЫ, САНКЦИИ, ВОЗМЕЩЕНИЕ УЩЕРБА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</si>
  <si>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</si>
  <si>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ПРОЧИЕ БЕЗВОЗМЕЗДНЫЕ ПОСТУПЛЕНИЯ</t>
  </si>
  <si>
    <t>Прочие безвозмездные поступления в бюджеты сельских поселений в рамках проекта по поддержке местных инициатив (средства безвозмездных поступлений от физических лиц)</t>
  </si>
  <si>
    <t xml:space="preserve">к Решению Совета депутатов </t>
  </si>
  <si>
    <t>сельского поселения Зареченск Кандалакшского района</t>
  </si>
  <si>
    <t xml:space="preserve">                                                                               за 2020 год</t>
  </si>
  <si>
    <t>за 2020 год</t>
  </si>
  <si>
    <t xml:space="preserve">от 15.09.2021 № 29 </t>
  </si>
  <si>
    <t>от 15.09.2021 № 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</si>
</sst>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177" fontId="24" fillId="0" borderId="11" xfId="0" applyNumberFormat="1" applyFont="1" applyFill="1" applyBorder="1" applyAlignment="1">
      <alignment horizontal="center" vertical="top" shrinkToFit="1"/>
    </xf>
    <xf numFmtId="0" fontId="2" fillId="36" borderId="13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174" fontId="23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right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="110" zoomScaleSheetLayoutView="110" zoomScalePageLayoutView="0" workbookViewId="0" topLeftCell="A1">
      <selection activeCell="D9" sqref="D9:E9"/>
    </sheetView>
  </sheetViews>
  <sheetFormatPr defaultColWidth="9.00390625" defaultRowHeight="12.75"/>
  <cols>
    <col min="1" max="1" width="68.125" style="2" customWidth="1"/>
    <col min="2" max="2" width="13.00390625" style="9" customWidth="1"/>
    <col min="3" max="3" width="14.25390625" style="9" customWidth="1"/>
    <col min="4" max="4" width="11.375" style="9" customWidth="1"/>
    <col min="5" max="5" width="11.7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49</v>
      </c>
    </row>
    <row r="3" spans="1:5" ht="12.75">
      <c r="A3" s="47"/>
      <c r="B3" s="47"/>
      <c r="C3" s="47"/>
      <c r="D3" s="46"/>
      <c r="E3" s="14" t="s">
        <v>50</v>
      </c>
    </row>
    <row r="4" spans="1:5" ht="8.25" customHeight="1">
      <c r="A4" s="70"/>
      <c r="B4" s="71"/>
      <c r="C4" s="75"/>
      <c r="D4" s="76"/>
      <c r="E4" s="76"/>
    </row>
    <row r="5" spans="1:5" ht="12.75">
      <c r="A5" s="48"/>
      <c r="B5" s="48"/>
      <c r="C5" s="49"/>
      <c r="D5" s="68"/>
      <c r="E5" s="69" t="s">
        <v>53</v>
      </c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29.25" customHeight="1">
      <c r="A8" s="72" t="s">
        <v>51</v>
      </c>
      <c r="B8" s="72"/>
      <c r="C8" s="72"/>
      <c r="D8" s="72"/>
      <c r="E8" s="72"/>
    </row>
    <row r="9" spans="1:23" s="1" customFormat="1" ht="27.75" customHeight="1">
      <c r="A9" s="73" t="s">
        <v>37</v>
      </c>
      <c r="B9" s="74" t="s">
        <v>14</v>
      </c>
      <c r="C9" s="74" t="s">
        <v>15</v>
      </c>
      <c r="D9" s="73" t="s">
        <v>32</v>
      </c>
      <c r="E9" s="7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73"/>
      <c r="B10" s="74"/>
      <c r="C10" s="74"/>
      <c r="D10" s="51" t="s">
        <v>13</v>
      </c>
      <c r="E10" s="52" t="s">
        <v>31</v>
      </c>
    </row>
    <row r="11" spans="1:5" ht="15" customHeight="1">
      <c r="A11" s="53" t="s">
        <v>3</v>
      </c>
      <c r="B11" s="54">
        <f>B12+B16+B19+B20+B21+B24+B22+B14</f>
        <v>679.2</v>
      </c>
      <c r="C11" s="54">
        <f>C12+C16+C19+C20+C21+C24+C22+C14</f>
        <v>633.3000000000001</v>
      </c>
      <c r="D11" s="55">
        <f>B11-C11</f>
        <v>45.89999999999998</v>
      </c>
      <c r="E11" s="56">
        <f>IF(B11&gt;0,C11/B11,"х")</f>
        <v>0.9324204946996467</v>
      </c>
    </row>
    <row r="12" spans="1:5" ht="14.25" customHeight="1">
      <c r="A12" s="53" t="s">
        <v>16</v>
      </c>
      <c r="B12" s="54">
        <f>B13</f>
        <v>260.4</v>
      </c>
      <c r="C12" s="54">
        <f>C13</f>
        <v>299.8</v>
      </c>
      <c r="D12" s="55">
        <f aca="true" t="shared" si="0" ref="D12:D29">B12-C12</f>
        <v>-39.400000000000034</v>
      </c>
      <c r="E12" s="56">
        <f aca="true" t="shared" si="1" ref="E12:E28">IF(B12&gt;0,C12/B12,"х")</f>
        <v>1.1513056835637483</v>
      </c>
    </row>
    <row r="13" spans="1:5" ht="12.75">
      <c r="A13" s="53" t="s">
        <v>17</v>
      </c>
      <c r="B13" s="54">
        <v>260.4</v>
      </c>
      <c r="C13" s="54">
        <v>299.8</v>
      </c>
      <c r="D13" s="55">
        <f t="shared" si="0"/>
        <v>-39.400000000000034</v>
      </c>
      <c r="E13" s="56">
        <f t="shared" si="1"/>
        <v>1.1513056835637483</v>
      </c>
    </row>
    <row r="14" spans="1:5" ht="15" customHeight="1">
      <c r="A14" s="53" t="s">
        <v>43</v>
      </c>
      <c r="B14" s="54">
        <f>B15</f>
        <v>10</v>
      </c>
      <c r="C14" s="54">
        <f>C15</f>
        <v>9.7</v>
      </c>
      <c r="D14" s="55">
        <f t="shared" si="0"/>
        <v>0.3000000000000007</v>
      </c>
      <c r="E14" s="56">
        <f t="shared" si="1"/>
        <v>0.97</v>
      </c>
    </row>
    <row r="15" spans="1:5" ht="29.25" customHeight="1">
      <c r="A15" s="53" t="s">
        <v>44</v>
      </c>
      <c r="B15" s="54">
        <v>10</v>
      </c>
      <c r="C15" s="54">
        <v>9.7</v>
      </c>
      <c r="D15" s="55">
        <f t="shared" si="0"/>
        <v>0.3000000000000007</v>
      </c>
      <c r="E15" s="56">
        <f t="shared" si="1"/>
        <v>0.97</v>
      </c>
    </row>
    <row r="16" spans="1:5" ht="15" customHeight="1">
      <c r="A16" s="53" t="s">
        <v>18</v>
      </c>
      <c r="B16" s="54">
        <f>B17+B18</f>
        <v>42</v>
      </c>
      <c r="C16" s="54">
        <f>C17+C18</f>
        <v>40.9</v>
      </c>
      <c r="D16" s="55">
        <f t="shared" si="0"/>
        <v>1.1000000000000014</v>
      </c>
      <c r="E16" s="56">
        <f t="shared" si="1"/>
        <v>0.9738095238095238</v>
      </c>
    </row>
    <row r="17" spans="1:5" ht="15" customHeight="1">
      <c r="A17" s="53" t="s">
        <v>19</v>
      </c>
      <c r="B17" s="54">
        <v>25</v>
      </c>
      <c r="C17" s="54">
        <v>24.5</v>
      </c>
      <c r="D17" s="55">
        <f t="shared" si="0"/>
        <v>0.5</v>
      </c>
      <c r="E17" s="56">
        <f t="shared" si="1"/>
        <v>0.98</v>
      </c>
    </row>
    <row r="18" spans="1:5" ht="16.5" customHeight="1">
      <c r="A18" s="53" t="s">
        <v>20</v>
      </c>
      <c r="B18" s="54">
        <v>17</v>
      </c>
      <c r="C18" s="54">
        <v>16.4</v>
      </c>
      <c r="D18" s="55">
        <f t="shared" si="0"/>
        <v>0.6000000000000014</v>
      </c>
      <c r="E18" s="56">
        <f t="shared" si="1"/>
        <v>0.9647058823529411</v>
      </c>
    </row>
    <row r="19" spans="1:5" ht="28.5" customHeight="1">
      <c r="A19" s="57" t="s">
        <v>21</v>
      </c>
      <c r="B19" s="54">
        <v>178.3</v>
      </c>
      <c r="C19" s="54">
        <v>140.4</v>
      </c>
      <c r="D19" s="55">
        <f t="shared" si="0"/>
        <v>37.900000000000006</v>
      </c>
      <c r="E19" s="56">
        <f t="shared" si="1"/>
        <v>0.7874369040942232</v>
      </c>
    </row>
    <row r="20" spans="1:5" ht="27" customHeight="1">
      <c r="A20" s="58" t="s">
        <v>1</v>
      </c>
      <c r="B20" s="54">
        <v>173.5</v>
      </c>
      <c r="C20" s="54">
        <v>152.6</v>
      </c>
      <c r="D20" s="55">
        <f t="shared" si="0"/>
        <v>20.900000000000006</v>
      </c>
      <c r="E20" s="56">
        <f t="shared" si="1"/>
        <v>0.8795389048991354</v>
      </c>
    </row>
    <row r="21" spans="1:5" ht="27" customHeight="1">
      <c r="A21" s="53" t="s">
        <v>0</v>
      </c>
      <c r="B21" s="54">
        <v>0</v>
      </c>
      <c r="C21" s="54">
        <v>0</v>
      </c>
      <c r="D21" s="55">
        <f>B21-C21</f>
        <v>0</v>
      </c>
      <c r="E21" s="56" t="str">
        <f t="shared" si="1"/>
        <v>х</v>
      </c>
    </row>
    <row r="22" spans="1:5" ht="15" customHeight="1">
      <c r="A22" s="53" t="s">
        <v>45</v>
      </c>
      <c r="B22" s="54">
        <f>B23</f>
        <v>15</v>
      </c>
      <c r="C22" s="54">
        <f>C23</f>
        <v>15</v>
      </c>
      <c r="D22" s="55">
        <f>B22-C22</f>
        <v>0</v>
      </c>
      <c r="E22" s="56">
        <f>IF(B22&gt;0,C22/B22,"х")</f>
        <v>1</v>
      </c>
    </row>
    <row r="23" spans="1:5" ht="45" customHeight="1">
      <c r="A23" s="53" t="s">
        <v>46</v>
      </c>
      <c r="B23" s="54">
        <v>15</v>
      </c>
      <c r="C23" s="54">
        <v>15</v>
      </c>
      <c r="D23" s="55">
        <f>B23-C23</f>
        <v>0</v>
      </c>
      <c r="E23" s="56">
        <f>IF(B23&gt;0,C23/B23,"х")</f>
        <v>1</v>
      </c>
    </row>
    <row r="24" spans="1:5" ht="15.75" customHeight="1">
      <c r="A24" s="53" t="s">
        <v>2</v>
      </c>
      <c r="B24" s="54">
        <v>0</v>
      </c>
      <c r="C24" s="54">
        <v>-25.1</v>
      </c>
      <c r="D24" s="55">
        <f>B24-C24</f>
        <v>25.1</v>
      </c>
      <c r="E24" s="56" t="str">
        <f>IF(B24&gt;0,C24/B24,"х")</f>
        <v>х</v>
      </c>
    </row>
    <row r="25" spans="1:5" ht="16.5" customHeight="1">
      <c r="A25" s="53" t="s">
        <v>22</v>
      </c>
      <c r="B25" s="54">
        <f>B26</f>
        <v>17173.9</v>
      </c>
      <c r="C25" s="54">
        <f>C26</f>
        <v>17075.5</v>
      </c>
      <c r="D25" s="55">
        <f t="shared" si="0"/>
        <v>98.40000000000146</v>
      </c>
      <c r="E25" s="56">
        <f t="shared" si="1"/>
        <v>0.9942703753952218</v>
      </c>
    </row>
    <row r="26" spans="1:5" ht="27.75" customHeight="1">
      <c r="A26" s="53" t="s">
        <v>23</v>
      </c>
      <c r="B26" s="54">
        <f>B27+B28+B29+B30+B33</f>
        <v>17173.9</v>
      </c>
      <c r="C26" s="54">
        <f>C27+C28+C29+C30+C33</f>
        <v>17075.5</v>
      </c>
      <c r="D26" s="55">
        <f>B26-C26</f>
        <v>98.40000000000146</v>
      </c>
      <c r="E26" s="56">
        <f t="shared" si="1"/>
        <v>0.9942703753952218</v>
      </c>
    </row>
    <row r="27" spans="1:5" ht="27.75" customHeight="1">
      <c r="A27" s="53" t="s">
        <v>24</v>
      </c>
      <c r="B27" s="54">
        <v>12899.6</v>
      </c>
      <c r="C27" s="54">
        <v>12899.6</v>
      </c>
      <c r="D27" s="55">
        <f>B27-C27</f>
        <v>0</v>
      </c>
      <c r="E27" s="56">
        <f t="shared" si="1"/>
        <v>1</v>
      </c>
    </row>
    <row r="28" spans="1:5" ht="28.5" customHeight="1">
      <c r="A28" s="53" t="s">
        <v>25</v>
      </c>
      <c r="B28" s="54">
        <v>2346.9</v>
      </c>
      <c r="C28" s="54">
        <v>2259.7</v>
      </c>
      <c r="D28" s="55">
        <f t="shared" si="0"/>
        <v>87.20000000000027</v>
      </c>
      <c r="E28" s="56">
        <f t="shared" si="1"/>
        <v>0.9628446035195363</v>
      </c>
    </row>
    <row r="29" spans="1:5" ht="28.5" customHeight="1">
      <c r="A29" s="53" t="s">
        <v>35</v>
      </c>
      <c r="B29" s="54">
        <v>214</v>
      </c>
      <c r="C29" s="54">
        <v>195.1</v>
      </c>
      <c r="D29" s="55">
        <f t="shared" si="0"/>
        <v>18.900000000000006</v>
      </c>
      <c r="E29" s="56">
        <f aca="true" t="shared" si="2" ref="E29:E35">IF(B29&gt;0,C29/B29,"х")</f>
        <v>0.9116822429906541</v>
      </c>
    </row>
    <row r="30" spans="1:5" ht="15.75" customHeight="1">
      <c r="A30" s="53" t="s">
        <v>26</v>
      </c>
      <c r="B30" s="54">
        <v>1713.4</v>
      </c>
      <c r="C30" s="54">
        <v>1696</v>
      </c>
      <c r="D30" s="55">
        <f aca="true" t="shared" si="3" ref="D30:D35">B30-C30</f>
        <v>17.40000000000009</v>
      </c>
      <c r="E30" s="56">
        <f t="shared" si="2"/>
        <v>0.9898447531224466</v>
      </c>
    </row>
    <row r="31" spans="1:5" ht="15.75" customHeight="1">
      <c r="A31" s="53" t="s">
        <v>47</v>
      </c>
      <c r="B31" s="54">
        <f>B32</f>
        <v>5.2</v>
      </c>
      <c r="C31" s="54">
        <f>C32</f>
        <v>4.4</v>
      </c>
      <c r="D31" s="59">
        <f t="shared" si="3"/>
        <v>0.7999999999999998</v>
      </c>
      <c r="E31" s="56">
        <f t="shared" si="2"/>
        <v>0.8461538461538461</v>
      </c>
    </row>
    <row r="32" spans="1:5" ht="42" customHeight="1">
      <c r="A32" s="53" t="s">
        <v>48</v>
      </c>
      <c r="B32" s="54">
        <v>5.2</v>
      </c>
      <c r="C32" s="54">
        <v>4.4</v>
      </c>
      <c r="D32" s="59">
        <f t="shared" si="3"/>
        <v>0.7999999999999998</v>
      </c>
      <c r="E32" s="56">
        <f t="shared" si="2"/>
        <v>0.8461538461538461</v>
      </c>
    </row>
    <row r="33" spans="1:5" ht="29.25" customHeight="1">
      <c r="A33" s="53" t="s">
        <v>33</v>
      </c>
      <c r="B33" s="54">
        <v>0</v>
      </c>
      <c r="C33" s="54">
        <f>C34</f>
        <v>25.1</v>
      </c>
      <c r="D33" s="59">
        <f t="shared" si="3"/>
        <v>-25.1</v>
      </c>
      <c r="E33" s="56" t="str">
        <f t="shared" si="2"/>
        <v>х</v>
      </c>
    </row>
    <row r="34" spans="1:5" ht="27" customHeight="1">
      <c r="A34" s="53" t="s">
        <v>34</v>
      </c>
      <c r="B34" s="54">
        <v>0</v>
      </c>
      <c r="C34" s="54">
        <v>25.1</v>
      </c>
      <c r="D34" s="59">
        <f t="shared" si="3"/>
        <v>-25.1</v>
      </c>
      <c r="E34" s="56" t="str">
        <f t="shared" si="2"/>
        <v>х</v>
      </c>
    </row>
    <row r="35" spans="1:12" s="10" customFormat="1" ht="15.75" customHeight="1">
      <c r="A35" s="60" t="s">
        <v>29</v>
      </c>
      <c r="B35" s="61">
        <f>B11+B25+B31</f>
        <v>17858.300000000003</v>
      </c>
      <c r="C35" s="61">
        <f>C11+C26+C31+C24+C33</f>
        <v>17713.2</v>
      </c>
      <c r="D35" s="62">
        <f t="shared" si="3"/>
        <v>145.10000000000218</v>
      </c>
      <c r="E35" s="65">
        <f t="shared" si="2"/>
        <v>0.9918749265047624</v>
      </c>
      <c r="F35" s="67"/>
      <c r="G35" s="67"/>
      <c r="H35" s="67"/>
      <c r="I35" s="67"/>
      <c r="J35" s="67"/>
      <c r="K35" s="67"/>
      <c r="L35" s="66"/>
    </row>
    <row r="36" spans="1:5" ht="12.75">
      <c r="A36" s="63"/>
      <c r="B36" s="49"/>
      <c r="C36" s="49"/>
      <c r="D36" s="49"/>
      <c r="E36" s="64"/>
    </row>
  </sheetData>
  <sheetProtection/>
  <mergeCells count="7">
    <mergeCell ref="A4:B4"/>
    <mergeCell ref="A8:E8"/>
    <mergeCell ref="D9:E9"/>
    <mergeCell ref="B9:B10"/>
    <mergeCell ref="C9:C10"/>
    <mergeCell ref="A9:A10"/>
    <mergeCell ref="C4:E4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="120" zoomScaleSheetLayoutView="120" zoomScalePageLayoutView="0" workbookViewId="0" topLeftCell="A1">
      <selection activeCell="F15" sqref="F15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49</v>
      </c>
    </row>
    <row r="3" spans="1:5" ht="12.75">
      <c r="A3" s="13"/>
      <c r="B3" s="13"/>
      <c r="C3" s="13"/>
      <c r="D3" s="13"/>
      <c r="E3" s="14" t="s">
        <v>50</v>
      </c>
    </row>
    <row r="4" spans="1:5" ht="17.25" customHeight="1">
      <c r="A4" s="13"/>
      <c r="B4" s="13"/>
      <c r="C4" s="13"/>
      <c r="D4" s="13"/>
      <c r="E4" s="69" t="s">
        <v>54</v>
      </c>
    </row>
    <row r="5" spans="1:5" ht="12.75">
      <c r="A5" s="16" t="s">
        <v>40</v>
      </c>
      <c r="B5" s="17"/>
      <c r="C5" s="17"/>
      <c r="D5" s="17"/>
      <c r="E5" s="17"/>
    </row>
    <row r="6" spans="1:5" ht="12.75">
      <c r="A6" s="18" t="s">
        <v>42</v>
      </c>
      <c r="B6" s="17"/>
      <c r="C6" s="17"/>
      <c r="D6" s="17"/>
      <c r="E6" s="17"/>
    </row>
    <row r="7" spans="1:5" ht="15" customHeight="1">
      <c r="A7" s="79" t="s">
        <v>52</v>
      </c>
      <c r="B7" s="79"/>
      <c r="C7" s="79"/>
      <c r="D7" s="79"/>
      <c r="E7" s="79"/>
    </row>
    <row r="8" spans="1:5" ht="26.25" customHeight="1">
      <c r="A8" s="77" t="s">
        <v>36</v>
      </c>
      <c r="B8" s="77" t="s">
        <v>14</v>
      </c>
      <c r="C8" s="77" t="s">
        <v>15</v>
      </c>
      <c r="D8" s="80" t="s">
        <v>32</v>
      </c>
      <c r="E8" s="81"/>
    </row>
    <row r="9" spans="1:5" ht="12.75">
      <c r="A9" s="78"/>
      <c r="B9" s="78"/>
      <c r="C9" s="78"/>
      <c r="D9" s="19" t="s">
        <v>13</v>
      </c>
      <c r="E9" s="20" t="s">
        <v>31</v>
      </c>
    </row>
    <row r="10" spans="1:5" ht="12.75" outlineLevel="1">
      <c r="A10" s="21" t="s">
        <v>4</v>
      </c>
      <c r="B10" s="22">
        <v>4031.8</v>
      </c>
      <c r="C10" s="23">
        <v>3987.8</v>
      </c>
      <c r="D10" s="23">
        <f aca="true" t="shared" si="0" ref="D10:D19">B10-C10</f>
        <v>44</v>
      </c>
      <c r="E10" s="24">
        <f aca="true" t="shared" si="1" ref="E10:E19">C10*100/B10/100</f>
        <v>0.9890867602559651</v>
      </c>
    </row>
    <row r="11" spans="1:5" ht="12.75" outlineLevel="4">
      <c r="A11" s="21" t="s">
        <v>5</v>
      </c>
      <c r="B11" s="22">
        <v>191.1</v>
      </c>
      <c r="C11" s="23">
        <v>191.1</v>
      </c>
      <c r="D11" s="23">
        <f t="shared" si="0"/>
        <v>0</v>
      </c>
      <c r="E11" s="24">
        <f t="shared" si="1"/>
        <v>1</v>
      </c>
    </row>
    <row r="12" spans="1:5" ht="15" customHeight="1" outlineLevel="4">
      <c r="A12" s="25" t="s">
        <v>6</v>
      </c>
      <c r="B12" s="22">
        <v>608</v>
      </c>
      <c r="C12" s="23">
        <v>608</v>
      </c>
      <c r="D12" s="23">
        <f t="shared" si="0"/>
        <v>0</v>
      </c>
      <c r="E12" s="24">
        <f t="shared" si="1"/>
        <v>1</v>
      </c>
    </row>
    <row r="13" spans="1:5" ht="12.75" outlineLevel="4">
      <c r="A13" s="26" t="s">
        <v>7</v>
      </c>
      <c r="B13" s="27">
        <v>1719.7</v>
      </c>
      <c r="C13" s="23">
        <v>1696</v>
      </c>
      <c r="D13" s="23">
        <f t="shared" si="0"/>
        <v>23.700000000000045</v>
      </c>
      <c r="E13" s="24">
        <f t="shared" si="1"/>
        <v>0.9862185264871779</v>
      </c>
    </row>
    <row r="14" spans="1:5" ht="12.75" outlineLevel="1">
      <c r="A14" s="21" t="s">
        <v>8</v>
      </c>
      <c r="B14" s="22">
        <v>6815.6</v>
      </c>
      <c r="C14" s="23">
        <v>6201.8</v>
      </c>
      <c r="D14" s="23">
        <f t="shared" si="0"/>
        <v>613.8000000000002</v>
      </c>
      <c r="E14" s="24">
        <f t="shared" si="1"/>
        <v>0.9099418979987088</v>
      </c>
    </row>
    <row r="15" spans="1:5" ht="12.75" outlineLevel="2">
      <c r="A15" s="28" t="s">
        <v>9</v>
      </c>
      <c r="B15" s="22">
        <v>8266.5</v>
      </c>
      <c r="C15" s="23">
        <v>8266.5</v>
      </c>
      <c r="D15" s="23">
        <f t="shared" si="0"/>
        <v>0</v>
      </c>
      <c r="E15" s="24">
        <f t="shared" si="1"/>
        <v>1</v>
      </c>
    </row>
    <row r="16" spans="1:5" ht="12.75" outlineLevel="2">
      <c r="A16" s="29" t="s">
        <v>10</v>
      </c>
      <c r="B16" s="22">
        <v>157.8</v>
      </c>
      <c r="C16" s="23">
        <v>157.8</v>
      </c>
      <c r="D16" s="23">
        <f t="shared" si="0"/>
        <v>0</v>
      </c>
      <c r="E16" s="24">
        <f t="shared" si="1"/>
        <v>1</v>
      </c>
    </row>
    <row r="17" spans="1:5" ht="12.75" outlineLevel="2">
      <c r="A17" s="21" t="s">
        <v>11</v>
      </c>
      <c r="B17" s="22">
        <v>0</v>
      </c>
      <c r="C17" s="23">
        <v>0</v>
      </c>
      <c r="D17" s="23">
        <f t="shared" si="0"/>
        <v>0</v>
      </c>
      <c r="E17" s="24" t="e">
        <f t="shared" si="1"/>
        <v>#DIV/0!</v>
      </c>
    </row>
    <row r="18" spans="1:5" ht="16.5" customHeight="1" outlineLevel="2">
      <c r="A18" s="25" t="s">
        <v>12</v>
      </c>
      <c r="B18" s="22">
        <v>0</v>
      </c>
      <c r="C18" s="23">
        <v>0</v>
      </c>
      <c r="D18" s="23">
        <f t="shared" si="0"/>
        <v>0</v>
      </c>
      <c r="E18" s="24" t="e">
        <f t="shared" si="1"/>
        <v>#DIV/0!</v>
      </c>
    </row>
    <row r="19" spans="1:5" s="11" customFormat="1" ht="12.75" outlineLevel="4">
      <c r="A19" s="30" t="s">
        <v>30</v>
      </c>
      <c r="B19" s="31">
        <f>SUM(B10:B18)</f>
        <v>21790.5</v>
      </c>
      <c r="C19" s="31">
        <f>SUM(C10:C18)</f>
        <v>21109</v>
      </c>
      <c r="D19" s="31">
        <f t="shared" si="0"/>
        <v>681.5</v>
      </c>
      <c r="E19" s="32">
        <f t="shared" si="1"/>
        <v>0.9687249030540832</v>
      </c>
    </row>
    <row r="20" spans="1:5" ht="12.75" outlineLevel="4">
      <c r="A20" s="33"/>
      <c r="B20" s="34"/>
      <c r="C20" s="34"/>
      <c r="D20" s="34"/>
      <c r="E20" s="35"/>
    </row>
    <row r="21" spans="1:5" ht="12.75">
      <c r="A21" s="36"/>
      <c r="B21" s="37"/>
      <c r="C21" s="37"/>
      <c r="D21" s="37"/>
      <c r="E21" s="38"/>
    </row>
    <row r="22" spans="1:5" s="12" customFormat="1" ht="12.75">
      <c r="A22" s="39" t="s">
        <v>27</v>
      </c>
      <c r="B22" s="40">
        <v>0</v>
      </c>
      <c r="C22" s="40">
        <f>'прил.1'!C35-'прил.2'!C19</f>
        <v>-3395.7999999999993</v>
      </c>
      <c r="D22" s="40" t="s">
        <v>28</v>
      </c>
      <c r="E22" s="40" t="s">
        <v>28</v>
      </c>
    </row>
    <row r="23" spans="1:5" ht="12.75">
      <c r="A23" s="41"/>
      <c r="B23" s="42"/>
      <c r="C23" s="42"/>
      <c r="D23" s="43"/>
      <c r="E23" s="44"/>
    </row>
  </sheetData>
  <sheetProtection/>
  <mergeCells count="5">
    <mergeCell ref="B8:B9"/>
    <mergeCell ref="C8:C9"/>
    <mergeCell ref="A7:E7"/>
    <mergeCell ref="D8:E8"/>
    <mergeCell ref="A8:A9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2020-10-08T07:16:35Z</cp:lastPrinted>
  <dcterms:created xsi:type="dcterms:W3CDTF">2009-03-17T06:26:50Z</dcterms:created>
  <dcterms:modified xsi:type="dcterms:W3CDTF">2021-09-21T12:29:19Z</dcterms:modified>
  <cp:category/>
  <cp:version/>
  <cp:contentType/>
  <cp:contentStatus/>
</cp:coreProperties>
</file>